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166925"/>
  <mc:AlternateContent xmlns:mc="http://schemas.openxmlformats.org/markup-compatibility/2006">
    <mc:Choice Requires="x15">
      <x15ac:absPath xmlns:x15ac="http://schemas.microsoft.com/office/spreadsheetml/2010/11/ac" url="Y:\Group Communications\01 PCH\Sustainability\Impact Report\2025_2026\"/>
    </mc:Choice>
  </mc:AlternateContent>
  <xr:revisionPtr revIDLastSave="0" documentId="8_{10797456-21A6-4C92-B408-F7C966F967A6}" xr6:coauthVersionLast="47" xr6:coauthVersionMax="47" xr10:uidLastSave="{00000000-0000-0000-0000-000000000000}"/>
  <bookViews>
    <workbookView xWindow="-120" yWindow="-120" windowWidth="29040" windowHeight="17520" tabRatio="898" activeTab="2" xr2:uid="{5F24D2E4-2780-4D66-B85E-269A4F0B0914}"/>
  </bookViews>
  <sheets>
    <sheet name="0_Content" sheetId="42" r:id="rId1"/>
    <sheet name="1_Key_figures" sheetId="8" r:id="rId2"/>
    <sheet name="2.1_Employees" sheetId="7" r:id="rId3"/>
    <sheet name="2.2_Internal_environ_perfomance" sheetId="2" r:id="rId4"/>
    <sheet name="2.3_Supplier_screening" sheetId="29" r:id="rId5"/>
    <sheet name="3.1_Customers" sheetId="6" r:id="rId6"/>
    <sheet name="3.2_Economic_impact" sheetId="40" r:id="rId7"/>
    <sheet name="3.3_Environmental_lending" sheetId="3" r:id="rId8"/>
    <sheet name="3.4_Portfolio_emissions" sheetId="38" r:id="rId9"/>
    <sheet name="3.5_Gender_lending" sheetId="47" r:id="rId10"/>
    <sheet name="3.6_Prudent_risk " sheetId="33" r:id="rId11"/>
    <sheet name="3.7_EU_Taxonomy" sheetId="53" r:id="rId12"/>
    <sheet name="4.1_Compliance" sheetId="54" r:id="rId13"/>
    <sheet name="4.2_Crime_prevention" sheetId="11" r:id="rId14"/>
    <sheet name="4.3_Memberships_and_principles" sheetId="31" r:id="rId15"/>
    <sheet name="5.1_Sustainability_context" sheetId="37" r:id="rId16"/>
    <sheet name="5.2_PRB_Progress_statement" sheetId="52" r:id="rId17"/>
    <sheet name="5.3_SDGs" sheetId="50" r:id="rId18"/>
    <sheet name="5.4_GRI_index" sheetId="45" r:id="rId19"/>
    <sheet name="5.5_Glossary_and_definitions" sheetId="48" r:id="rId20"/>
  </sheets>
  <externalReferences>
    <externalReference r:id="rId21"/>
    <externalReference r:id="rId22"/>
    <externalReference r:id="rId23"/>
  </externalReferences>
  <definedNames>
    <definedName name="_xlnm._FilterDatabase" localSheetId="19" hidden="1">'5.5_Glossary_and_definitions'!$B$5:$C$23</definedName>
    <definedName name="Academy">'[1]Bank - YTD'!$DA$1:$DA$3</definedName>
    <definedName name="Actual_Africa_Profit">IF(MONTH('[2]Actual vs Plan'!$B$5)=1,'[2]Actual vs Plan'!$EB$41:$EB$53,OFFSET('[2]Actual vs Plan'!$EB$41,13-MONTH('[2]Actual vs Plan'!$B$53),0,MONTH('[2]Actual vs Plan'!$B$53)))</definedName>
    <definedName name="Actual_AllBanks_Profit">IF(MONTH('[2]Actual vs Plan'!$B$5)=1,'[2]Actual vs Plan'!$EL$41:$EL$53,OFFSET('[2]Actual vs Plan'!$EL$41,13-MONTH('[2]Actual vs Plan'!$B$53),0,MONTH('[2]Actual vs Plan'!$B$53)))</definedName>
    <definedName name="Actual_EE_Profit">IF(MONTH('[2]Actual vs Plan'!$B$5)=1,'[2]Actual vs Plan'!$BN$41:$BN$53,OFFSET('[2]Actual vs Plan'!$BN$41,13-MONTH('[2]Actual vs Plan'!$B$53),0,MONTH('[2]Actual vs Plan'!$B$53)))</definedName>
    <definedName name="Actual_Germany_Profit">IF(MONTH('[2]Actual vs Plan'!$B$5)=1,'[2]Actual vs Plan'!$EG$41:$EG$53,OFFSET('[2]Actual vs Plan'!$EG$41,13-MONTH('[2]Actual vs Plan'!$B$53),0,MONTH('[2]Actual vs Plan'!$B$53)))</definedName>
    <definedName name="Actual_Group_Profit">IF(MONTH('[2]Actual vs Plan'!$B$5)=1,'[2]Actual vs Plan'!$ET$41:$ET$53,OFFSET('[2]Actual vs Plan'!$ET$41,13-MONTH('[2]Actual vs Plan'!$B$53),0,MONTH('[2]Actual vs Plan'!$B$53)))</definedName>
    <definedName name="Actual_Holding_Profit">IF(MONTH('[2]Actual vs Plan'!$B$5)=1,'[2]Actual vs Plan'!$EO$41:$EO$53,OFFSET('[2]Actual vs Plan'!$EO$41,13-MONTH('[2]Actual vs Plan'!$B$53),0,MONTH('[2]Actual vs Plan'!$B$53)))</definedName>
    <definedName name="Actual_LA_Profit">IF(MONTH('[2]Actual vs Plan'!$B$5)=1,'[2]Actual vs Plan'!$DE$41:$DE$53,OFFSET('[2]Actual vs Plan'!$DE$41,13-MONTH('[2]Actual vs Plan'!$B$53),0,MONTH('[2]Actual vs Plan'!$B$53)))</definedName>
    <definedName name="DATE2">'[3]Drop-down Menues'!$C$2:$C$26</definedName>
    <definedName name="Dates">[2]Key_statistics!$AS$6:$AS$30</definedName>
    <definedName name="Dates_Profit">IF(MONTH('[2]Actual vs Plan'!$B$5)=1,'[2]Actual vs Plan'!$B$41:$B$53,OFFSET('[2]Actual vs Plan'!$B$41,13-MONTH('[2]Actual vs Plan'!$B$53),0,MONTH('[2]Actual vs Plan'!$B$53)))</definedName>
    <definedName name="FxAdj_Africa_Profit">IF(MONTH('[2]Actual vs Plan'!$B$5)=1,'[2]Actual vs Plan'!$DZ$41:$DZ$53,OFFSET('[2]Actual vs Plan'!$DZ$41,13-MONTH('[2]Actual vs Plan'!$B$53),0,MONTH('[2]Actual vs Plan'!$B$53)))</definedName>
    <definedName name="FxAdj_AllBanks_Profit">IF(MONTH('[2]Actual vs Plan'!$B$5)=1,'[2]Actual vs Plan'!$EJ$41:$EJ$53,OFFSET('[2]Actual vs Plan'!$EJ$41,13-MONTH('[2]Actual vs Plan'!$B$53),0,MONTH('[2]Actual vs Plan'!$B$53)))</definedName>
    <definedName name="FxAdj_EE_Profit">IF(MONTH('[2]Actual vs Plan'!$B$5)=1,'[2]Actual vs Plan'!$BL$41:$BL$53,OFFSET('[2]Actual vs Plan'!$BL$41,13-MONTH('[2]Actual vs Plan'!$B$53),0,MONTH('[2]Actual vs Plan'!$B$53)))</definedName>
    <definedName name="FxAdj_Germany_Profit">IF(MONTH('[2]Actual vs Plan'!$B$5)=1,'[2]Actual vs Plan'!$EE$41:$EE$53,OFFSET('[2]Actual vs Plan'!$EE$41,13-MONTH('[2]Actual vs Plan'!$B$53),0,MONTH('[2]Actual vs Plan'!$B$53)))</definedName>
    <definedName name="FxAdj_Group_Profit">IF(MONTH('[2]Actual vs Plan'!$B$5)=1,'[2]Actual vs Plan'!$ER$41:$ER$53,OFFSET('[2]Actual vs Plan'!$ER$41,13-MONTH('[2]Actual vs Plan'!$B$53),0,MONTH('[2]Actual vs Plan'!$B$53)))</definedName>
    <definedName name="FxAdj_LA_Profit">IF(MONTH('[2]Actual vs Plan'!$B$5)=1,'[2]Actual vs Plan'!$DC$41:$DC$53,OFFSET('[2]Actual vs Plan'!$DC$41,13-MONTH('[2]Actual vs Plan'!$B$53),0,MONTH('[2]Actual vs Plan'!$B$53)))</definedName>
    <definedName name="grou">'[3]Drop-down Menues'!$G$2</definedName>
    <definedName name="Org_units">'[3]Drop-down Menues'!$D$2:$D$4</definedName>
    <definedName name="Plan_Africa_Profit">IF(MONTH('[2]Actual vs Plan'!$B$5)=1,'[2]Actual vs Plan'!$EC$41:$EC$53,OFFSET('[2]Actual vs Plan'!$EC$41,13-MONTH('[2]Actual vs Plan'!$B$53),0,MONTH('[2]Actual vs Plan'!$B$53)))</definedName>
    <definedName name="Plan_AllBanks_Profit">IF(MONTH('[2]Actual vs Plan'!$B$5)=1,'[2]Actual vs Plan'!$EM$41:$EM$53,OFFSET('[2]Actual vs Plan'!$EM$41,13-MONTH('[2]Actual vs Plan'!$B$53),0,MONTH('[2]Actual vs Plan'!$B$53)))</definedName>
    <definedName name="Plan_EE_Profit">IF(MONTH('[2]Actual vs Plan'!$B$5)=1,'[2]Actual vs Plan'!$BO$41:$BO$53,OFFSET('[2]Actual vs Plan'!$BO$41,13-MONTH('[2]Actual vs Plan'!$B$53),0,MONTH('[2]Actual vs Plan'!$B$53)))</definedName>
    <definedName name="Plan_Germany_Profit">IF(MONTH('[2]Actual vs Plan'!$B$5)=1,'[2]Actual vs Plan'!$EH$41:$EH$53,OFFSET('[2]Actual vs Plan'!$EH$41,13-MONTH('[2]Actual vs Plan'!$B$53),0,MONTH('[2]Actual vs Plan'!$B$53)))</definedName>
    <definedName name="Plan_Group_Profit">IF(MONTH('[2]Actual vs Plan'!$B$5)=1,'[2]Actual vs Plan'!$EU$41:$EU$53,OFFSET('[2]Actual vs Plan'!$EU$41,13-MONTH('[2]Actual vs Plan'!$B$53),0,MONTH('[2]Actual vs Plan'!$B$53)))</definedName>
    <definedName name="Plan_Holding_Profit">IF(MONTH('[2]Actual vs Plan'!$B$5)=1,'[2]Actual vs Plan'!$EP$41:$EP$53,OFFSET('[2]Actual vs Plan'!$EP$41,13-MONTH('[2]Actual vs Plan'!$B$53),0,MONTH('[2]Actual vs Plan'!$B$53)))</definedName>
    <definedName name="Plan_LA_Profit">IF(MONTH('[2]Actual vs Plan'!$B$5)=1,'[2]Actual vs Plan'!$DF$41:$DF$53,OFFSET('[2]Actual vs Plan'!$DF$41,13-MONTH('[2]Actual vs Plan'!$B$53),0,MONTH('[2]Actual vs Plan'!$B$53)))</definedName>
    <definedName name="_xlnm.Print_Area" localSheetId="3">'2.2_Internal_environ_perfomance'!$B$27:$S$134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4" i="38" l="1"/>
  <c r="Q182" i="7" l="1"/>
  <c r="N182" i="7"/>
  <c r="K182" i="7"/>
  <c r="H182" i="7"/>
  <c r="G182" i="7"/>
  <c r="J182" i="7"/>
  <c r="M182" i="7"/>
  <c r="P182" i="7"/>
  <c r="E182" i="7"/>
  <c r="D182" i="7"/>
  <c r="Q172" i="7"/>
  <c r="N172" i="7"/>
  <c r="K172" i="7"/>
  <c r="H172" i="7"/>
  <c r="E172" i="7"/>
  <c r="P172" i="7"/>
  <c r="O172" i="7"/>
  <c r="M172" i="7"/>
  <c r="L172" i="7"/>
  <c r="J172" i="7"/>
  <c r="I172" i="7"/>
  <c r="G172" i="7"/>
  <c r="F172" i="7"/>
  <c r="D172" i="7"/>
  <c r="C172" i="7"/>
  <c r="Q169" i="7" l="1"/>
  <c r="P169" i="7"/>
  <c r="N169" i="7"/>
  <c r="M169" i="7"/>
  <c r="K169" i="7"/>
  <c r="J169" i="7"/>
  <c r="D169" i="7"/>
  <c r="G169" i="7"/>
  <c r="H169" i="7"/>
  <c r="E169" i="7"/>
  <c r="N63" i="6" l="1"/>
  <c r="N26" i="3"/>
  <c r="K26" i="3"/>
  <c r="H26" i="3"/>
  <c r="E26" i="3"/>
  <c r="Q26" i="3" l="1"/>
  <c r="Q17" i="54"/>
  <c r="Q14" i="54"/>
  <c r="Q11" i="54"/>
  <c r="Q10" i="54"/>
  <c r="K114" i="3"/>
  <c r="K108" i="3"/>
  <c r="Q98" i="3"/>
  <c r="Q99" i="3"/>
  <c r="Q100" i="3"/>
  <c r="Q101" i="3"/>
  <c r="Q104" i="3"/>
  <c r="Q105" i="3"/>
  <c r="Q106" i="3"/>
  <c r="Q107" i="3"/>
  <c r="Q110" i="3"/>
  <c r="Q111" i="3"/>
  <c r="Q112" i="3"/>
  <c r="Q113" i="3"/>
  <c r="Q93" i="3"/>
  <c r="Q94" i="3"/>
  <c r="Q95" i="3"/>
  <c r="Q92" i="3"/>
  <c r="N108" i="3"/>
  <c r="N102" i="3"/>
  <c r="N96" i="3"/>
  <c r="N114" i="3"/>
  <c r="K102" i="3"/>
  <c r="K96" i="3"/>
  <c r="H96" i="3"/>
  <c r="H102" i="3"/>
  <c r="H108" i="3"/>
  <c r="H114" i="3"/>
  <c r="E114" i="3"/>
  <c r="Q114" i="3" s="1"/>
  <c r="E108" i="3"/>
  <c r="E102" i="3"/>
  <c r="Q102" i="3" s="1"/>
  <c r="E96" i="3"/>
  <c r="Q96" i="3" s="1"/>
  <c r="Q181" i="7"/>
  <c r="Q108" i="3" l="1"/>
  <c r="Q24" i="3"/>
  <c r="Q22" i="3"/>
  <c r="K35" i="40"/>
  <c r="Q55" i="6"/>
  <c r="Q56" i="6"/>
  <c r="Q57" i="6"/>
  <c r="Q58" i="6"/>
  <c r="Q59" i="6"/>
  <c r="Q60" i="6"/>
  <c r="Q61" i="6"/>
  <c r="Q62" i="6"/>
  <c r="Q54" i="6"/>
  <c r="Q53" i="6"/>
  <c r="Q63" i="6" s="1"/>
  <c r="N53" i="6"/>
  <c r="K53" i="6"/>
  <c r="K63" i="6" s="1"/>
  <c r="H53" i="6"/>
  <c r="H63" i="6" s="1"/>
  <c r="E53" i="6"/>
  <c r="E63" i="6" s="1"/>
  <c r="Q9" i="6"/>
  <c r="Q10" i="6"/>
  <c r="Q11" i="6"/>
  <c r="Q12" i="6"/>
  <c r="Q8" i="6"/>
  <c r="N13" i="6"/>
  <c r="Q13" i="6" s="1"/>
  <c r="K13" i="6"/>
  <c r="H13" i="6"/>
  <c r="E13" i="6"/>
  <c r="Q27" i="8"/>
  <c r="Q26" i="8"/>
  <c r="Q25" i="8"/>
  <c r="Q13" i="8" l="1"/>
  <c r="Q12" i="8"/>
  <c r="Q11" i="8"/>
  <c r="Q10" i="8"/>
  <c r="Q9" i="8"/>
  <c r="Q8" i="8"/>
  <c r="Q45" i="3" l="1"/>
  <c r="Q44" i="3"/>
  <c r="Q42" i="3"/>
  <c r="Q41" i="3"/>
  <c r="Q39" i="3"/>
  <c r="Q38" i="3"/>
  <c r="Q28" i="6" l="1"/>
  <c r="N28" i="6"/>
  <c r="K28" i="6"/>
  <c r="H28" i="6"/>
  <c r="E28" i="6"/>
  <c r="G44" i="7" l="1"/>
  <c r="Q25" i="40" l="1"/>
  <c r="Q35" i="40"/>
  <c r="N35" i="40"/>
  <c r="H35" i="40"/>
  <c r="N25" i="40"/>
  <c r="K25" i="40"/>
  <c r="H25" i="40"/>
  <c r="H41" i="40" l="1"/>
  <c r="N41" i="40"/>
  <c r="Q41" i="40"/>
  <c r="K41" i="40"/>
  <c r="E35" i="40"/>
  <c r="E25" i="40"/>
  <c r="E41" i="40" s="1"/>
  <c r="Q14" i="8" l="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0">
    <s v="cnPchCdbTabAs_CDBTAB IW_CDB CDB Operational"/>
    <s v="[Assets Monthly Cont].[Contract Status].&amp;[Outstanding]"/>
    <s v="[Contract].[Products].[Product Group Cluster].&amp;[Customer Loans]"/>
    <s v="[Party].[ProCredit Party Types].[Is Finacial].&amp;[Non-Financial]"/>
    <s v="[Measures].[COUNT of Asset Contracts]"/>
    <s v="{([Institution].[Country].&amp;[Albania]),([Institution].[Country].&amp;[Bosnia]),([Institution].[Country].&amp;[Bulgaria]),([Institution].[Country].&amp;[Kosovo]),([Institution].[Country].&amp;[Macedonia]),([Institution].[Country].&amp;[Romania]),([Institution].[Country].&amp;[Serbia])}"/>
    <s v="[Assets Monthly Cont].[Has Zero Balance].&amp;[False]"/>
    <s v="{([Contract].[Reporting Unit].&amp;[Branch Thessaloniki]),([Contract].[Reporting Unit].&amp;[Finance Company]),([Contract].[Reporting Unit].&amp;[ProCredit Bank])}"/>
    <s v="{([Institution].[Country].&amp;[Moldova]),([Institution].[Country].&amp;[Georgia]),([Institution].[Country].&amp;[Ukraine])}"/>
    <s v="{([Institution].[Country].&amp;[Ecuador])}"/>
    <s v="{([Institution].[Country].&amp;[Albania]),([Institution].[Country].&amp;[Bosnia]),([Institution].[Country].&amp;[Bulgaria]),([Institution].[Country].&amp;[Kosovo]),([Institution].[Country].&amp;[Macedonia]),([Institution].[Country].&amp;[Romania]),([Institution].[Country].&amp;[Serbia]),([Institution].[Country].&amp;[Moldova]),([Institution].[Country].&amp;[Georgia]),([Institution].[Country].&amp;[Ukraine]),([Institution].[Country].&amp;[Ecuador]),([Institution].[Country].&amp;[Germany])}"/>
    <s v="[Contract].[Marked As Green Until Reporting Date].&amp;[True]"/>
    <s v="[Eco Category].[Eco Category].[Level 1].&amp;[EE Energy Efficiency]"/>
    <s v="[Eco Category].[Eco Category].[Level 1].&amp;[RE Renewable Energy]"/>
    <s v="[Eco Category].[Eco Category].[Level 1].&amp;[GR Environmental Measures]"/>
    <s v="[Institution].[Country].&amp;[Germany]"/>
    <s v="[Dates].[Year-Month (numbers)].[Year].&amp;[2023].&amp;[12]"/>
    <s v="[Party].[Party Group Loan Purpose].&amp;[Private]"/>
    <s v="{([Eco Category].[Eco Category].[Level 1].&amp;[EE Energy Efficiency]),([Eco Category].[Eco Category].[Level 1].&amp;[GR Environmental Measures]),([Eco Category].[Eco Category].[Level 1].&amp;[RE Renewable Energy])}"/>
    <s v="[Dates].[Year-Month].[YearMonth].&amp;[2023-12]"/>
  </metadataStrings>
  <mdxMetadata count="23">
    <mdx n="0" f="v">
      <t c="9" fi="0">
        <n x="1"/>
        <n x="2"/>
        <n x="3"/>
        <n x="11"/>
        <n x="7" s="1"/>
        <n x="4"/>
        <n x="15"/>
        <n x="6"/>
        <n x="16"/>
      </t>
    </mdx>
    <mdx n="0" f="v">
      <t c="11" fi="0">
        <n x="1"/>
        <n x="2"/>
        <n x="3"/>
        <n x="11"/>
        <n x="7" s="1"/>
        <n x="4"/>
        <n x="5" s="1"/>
        <n x="17"/>
        <n x="6"/>
        <n x="18" s="1"/>
        <n x="16"/>
      </t>
    </mdx>
    <mdx n="0" f="v">
      <t c="11" fi="0">
        <n x="1"/>
        <n x="2"/>
        <n x="3"/>
        <n x="11"/>
        <n x="7" s="1"/>
        <n x="4"/>
        <n x="8" s="1"/>
        <n x="17"/>
        <n x="6"/>
        <n x="18" s="1"/>
        <n x="16"/>
      </t>
    </mdx>
    <mdx n="0" f="v">
      <t c="11" fi="0">
        <n x="1"/>
        <n x="2"/>
        <n x="3"/>
        <n x="11"/>
        <n x="7" s="1"/>
        <n x="4"/>
        <n x="9" s="1"/>
        <n x="17"/>
        <n x="6"/>
        <n x="18" s="1"/>
        <n x="16"/>
      </t>
    </mdx>
    <mdx n="0" f="v">
      <t c="10" fi="0">
        <n x="1"/>
        <n x="2"/>
        <n x="3"/>
        <n x="11"/>
        <n x="7" s="1"/>
        <n x="4"/>
        <n x="5" s="1"/>
        <n x="18" s="1"/>
        <n x="6"/>
        <n x="16"/>
      </t>
    </mdx>
    <mdx n="0" f="v">
      <t c="10" fi="0">
        <n x="1"/>
        <n x="2"/>
        <n x="3"/>
        <n x="11"/>
        <n x="7" s="1"/>
        <n x="4"/>
        <n x="8" s="1"/>
        <n x="18" s="1"/>
        <n x="6"/>
        <n x="16"/>
      </t>
    </mdx>
    <mdx n="0" f="v">
      <t c="10" fi="0">
        <n x="1"/>
        <n x="2"/>
        <n x="3"/>
        <n x="11"/>
        <n x="7" s="1"/>
        <n x="4"/>
        <n x="9" s="1"/>
        <n x="18" s="1"/>
        <n x="6"/>
        <n x="16"/>
      </t>
    </mdx>
    <mdx n="0" f="v">
      <t c="10" fi="0">
        <n x="1"/>
        <n x="2"/>
        <n x="3"/>
        <n x="11"/>
        <n x="7" s="1"/>
        <n x="4"/>
        <n x="15"/>
        <n x="18" s="1"/>
        <n x="6"/>
        <n x="16"/>
      </t>
    </mdx>
    <mdx n="0" f="v">
      <t c="9" fi="0">
        <n x="3"/>
        <n x="19"/>
        <n x="7" s="1"/>
        <n x="1"/>
        <n x="2"/>
        <n x="11"/>
        <n x="4"/>
        <n x="6"/>
        <n x="18" s="1"/>
      </t>
    </mdx>
    <mdx n="0" f="v">
      <t c="10" fi="0">
        <n x="1"/>
        <n x="2"/>
        <n x="3"/>
        <n x="11"/>
        <n x="7" s="1"/>
        <n x="4"/>
        <n x="5" s="1"/>
        <n x="12"/>
        <n x="6"/>
        <n x="16"/>
      </t>
    </mdx>
    <mdx n="0" f="v">
      <t c="10" fi="0">
        <n x="1"/>
        <n x="2"/>
        <n x="3"/>
        <n x="11"/>
        <n x="7" s="1"/>
        <n x="4"/>
        <n x="8" s="1"/>
        <n x="12"/>
        <n x="6"/>
        <n x="16"/>
      </t>
    </mdx>
    <mdx n="0" f="v">
      <t c="10" fi="0">
        <n x="1"/>
        <n x="2"/>
        <n x="3"/>
        <n x="11"/>
        <n x="7" s="1"/>
        <n x="4"/>
        <n x="9" s="1"/>
        <n x="12"/>
        <n x="6"/>
        <n x="16"/>
      </t>
    </mdx>
    <mdx n="0" f="v">
      <t c="9" fi="0">
        <n x="1"/>
        <n x="2"/>
        <n x="3"/>
        <n x="11"/>
        <n x="7" s="1"/>
        <n x="4"/>
        <n x="15"/>
        <n x="12"/>
        <n x="16"/>
      </t>
    </mdx>
    <mdx n="0" f="v">
      <t c="10" fi="0">
        <n x="1"/>
        <n x="2"/>
        <n x="3"/>
        <n x="11"/>
        <n x="7" s="1"/>
        <n x="4"/>
        <n x="10" s="1"/>
        <n x="12"/>
        <n x="6"/>
        <n x="19"/>
      </t>
    </mdx>
    <mdx n="0" f="v">
      <t c="10" fi="0">
        <n x="1"/>
        <n x="2"/>
        <n x="3"/>
        <n x="11"/>
        <n x="7" s="1"/>
        <n x="4"/>
        <n x="5" s="1"/>
        <n x="13"/>
        <n x="6"/>
        <n x="16"/>
      </t>
    </mdx>
    <mdx n="0" f="v">
      <t c="10" fi="0">
        <n x="1"/>
        <n x="2"/>
        <n x="3"/>
        <n x="11"/>
        <n x="7" s="1"/>
        <n x="4"/>
        <n x="8" s="1"/>
        <n x="13"/>
        <n x="6"/>
        <n x="16"/>
      </t>
    </mdx>
    <mdx n="0" f="v">
      <t c="10" fi="0">
        <n x="1"/>
        <n x="2"/>
        <n x="3"/>
        <n x="11"/>
        <n x="7" s="1"/>
        <n x="4"/>
        <n x="9" s="1"/>
        <n x="13"/>
        <n x="6"/>
        <n x="16"/>
      </t>
    </mdx>
    <mdx n="0" f="v">
      <t c="9" fi="0">
        <n x="1"/>
        <n x="2"/>
        <n x="3"/>
        <n x="11"/>
        <n x="7" s="1"/>
        <n x="4"/>
        <n x="15"/>
        <n x="13"/>
        <n x="16"/>
      </t>
    </mdx>
    <mdx n="0" f="v">
      <t c="10" fi="0">
        <n x="1"/>
        <n x="2"/>
        <n x="3"/>
        <n x="11"/>
        <n x="7" s="1"/>
        <n x="4"/>
        <n x="10" s="1"/>
        <n x="13"/>
        <n x="6"/>
        <n x="19"/>
      </t>
    </mdx>
    <mdx n="0" f="v">
      <t c="10" fi="0">
        <n x="1"/>
        <n x="2"/>
        <n x="3"/>
        <n x="11"/>
        <n x="7" s="1"/>
        <n x="4"/>
        <n x="5" s="1"/>
        <n x="14"/>
        <n x="6"/>
        <n x="16"/>
      </t>
    </mdx>
    <mdx n="0" f="v">
      <t c="10" fi="0">
        <n x="1"/>
        <n x="2"/>
        <n x="3"/>
        <n x="11"/>
        <n x="7" s="1"/>
        <n x="4"/>
        <n x="8" s="1"/>
        <n x="14"/>
        <n x="6"/>
        <n x="16"/>
      </t>
    </mdx>
    <mdx n="0" f="v">
      <t c="10" fi="0">
        <n x="1"/>
        <n x="2"/>
        <n x="3"/>
        <n x="11"/>
        <n x="7" s="1"/>
        <n x="4"/>
        <n x="9" s="1"/>
        <n x="14"/>
        <n x="6"/>
        <n x="16"/>
      </t>
    </mdx>
    <mdx n="0" f="v">
      <t c="10" fi="0">
        <n x="1"/>
        <n x="2"/>
        <n x="3"/>
        <n x="11"/>
        <n x="7" s="1"/>
        <n x="4"/>
        <n x="10" s="1"/>
        <n x="14"/>
        <n x="6"/>
        <n x="19"/>
      </t>
    </mdx>
  </mdxMetadata>
  <valueMetadata count="23">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valueMetadata>
</metadata>
</file>

<file path=xl/sharedStrings.xml><?xml version="1.0" encoding="utf-8"?>
<sst xmlns="http://schemas.openxmlformats.org/spreadsheetml/2006/main" count="2715" uniqueCount="1123">
  <si>
    <t>Impact Report Datasheet 2025</t>
  </si>
  <si>
    <t>This datasheet summarises our progress on key sustainability indicators. It provides supplementary information for our Impact Report and Annual Report.</t>
  </si>
  <si>
    <t>Index of indicators</t>
  </si>
  <si>
    <t>Overview</t>
  </si>
  <si>
    <t>1 Key figures</t>
  </si>
  <si>
    <t>Internal</t>
  </si>
  <si>
    <t>2.1 Employees</t>
  </si>
  <si>
    <t>2.2 Internal environmental performance</t>
  </si>
  <si>
    <t>2.3 Supplier screening</t>
  </si>
  <si>
    <t>Lending</t>
  </si>
  <si>
    <t>3.1 Customers</t>
  </si>
  <si>
    <t>3.2 Economic impact</t>
  </si>
  <si>
    <t>3.3 Environmental lending</t>
  </si>
  <si>
    <t>3.4 Portfolio emissions</t>
  </si>
  <si>
    <t>3.5 Gender lending</t>
  </si>
  <si>
    <t>3.6 Prudent risk</t>
  </si>
  <si>
    <t>3.7 EU taxonomy</t>
  </si>
  <si>
    <t>Governance</t>
  </si>
  <si>
    <t>4.1 Compliance</t>
  </si>
  <si>
    <t>4.2 Crime prevention</t>
  </si>
  <si>
    <t>4.3 Memberships, standards and principles</t>
  </si>
  <si>
    <t>Other</t>
  </si>
  <si>
    <t>5.1 Sustainability context</t>
  </si>
  <si>
    <t>5.2 Principles for Responsible Banking (PRB)</t>
  </si>
  <si>
    <t>5.4 Global Reporting Initiative (GRI) index</t>
  </si>
  <si>
    <t>5.5 Glossary and definitions</t>
  </si>
  <si>
    <t>All figures are for the 12 months ended 31 December 2025 unless otherwise indicated.</t>
  </si>
  <si>
    <t>Back to content</t>
  </si>
  <si>
    <t>No.</t>
  </si>
  <si>
    <t>Indicator</t>
  </si>
  <si>
    <t>Key figures</t>
  </si>
  <si>
    <t>Key financial figures</t>
  </si>
  <si>
    <t>Transactions</t>
  </si>
  <si>
    <t>Employees</t>
  </si>
  <si>
    <t>Diversity of governance bodies and employees</t>
  </si>
  <si>
    <t>Information on employees</t>
  </si>
  <si>
    <t>Fair treatment and local representation in management positions</t>
  </si>
  <si>
    <t>New employee hires, seniority and employee turnover</t>
  </si>
  <si>
    <t>Persons with disabilities</t>
  </si>
  <si>
    <t xml:space="preserve">Work-life balance </t>
  </si>
  <si>
    <t>Health and safety</t>
  </si>
  <si>
    <t>Staff development</t>
  </si>
  <si>
    <t>Internal environmental performance</t>
  </si>
  <si>
    <t xml:space="preserve">General data </t>
  </si>
  <si>
    <t>Total energy consumption</t>
  </si>
  <si>
    <t>Building energy</t>
  </si>
  <si>
    <t>Transport</t>
  </si>
  <si>
    <t>Water</t>
  </si>
  <si>
    <t>Printing paper</t>
  </si>
  <si>
    <t>Waste</t>
  </si>
  <si>
    <t xml:space="preserve">Reusable electronic equipment </t>
  </si>
  <si>
    <t>Customers</t>
  </si>
  <si>
    <t>Loan portfolio by initial size (EUR m, gross)</t>
  </si>
  <si>
    <t>Loan portfolio by client category (EUR m, gross)</t>
  </si>
  <si>
    <t>Loan portfolio by sector (EUR m, gross)</t>
  </si>
  <si>
    <t>Automation of transactions</t>
  </si>
  <si>
    <t>3.3</t>
  </si>
  <si>
    <t>Environmental and social risk management</t>
  </si>
  <si>
    <t>Green loan portfolio by loan purpose</t>
  </si>
  <si>
    <t>Number</t>
  </si>
  <si>
    <t>Green loan portfolio by investment category</t>
  </si>
  <si>
    <t>Breakdown of the renewable energy loan portfolio</t>
  </si>
  <si>
    <t xml:space="preserve">Share of green investment loans in total investment loans </t>
  </si>
  <si>
    <t>Disbursed green loans (original principal)</t>
  </si>
  <si>
    <t xml:space="preserve">Portfolio quality indicators for green loan portfolio </t>
  </si>
  <si>
    <t>GHG emissions of lending portfolio</t>
  </si>
  <si>
    <t>GHG emissions of lending portfolio by sector activity</t>
  </si>
  <si>
    <t>Gender lending</t>
  </si>
  <si>
    <t>Prudent risk</t>
  </si>
  <si>
    <t xml:space="preserve">Portfolio quality indicators </t>
  </si>
  <si>
    <t>Share of defaulted loans</t>
  </si>
  <si>
    <t>Stage 3 loans coverage ratio</t>
  </si>
  <si>
    <t>EU taxonomy</t>
  </si>
  <si>
    <t>Compliance</t>
  </si>
  <si>
    <t>Compliance and banking regulations</t>
  </si>
  <si>
    <t>Incidents, complaints and severe human rights impacts and incidents</t>
  </si>
  <si>
    <t>Crime prevention</t>
  </si>
  <si>
    <t>Financial crime prevention</t>
  </si>
  <si>
    <t>Operations assessed for fraud-related events (including risks related to corruption)</t>
  </si>
  <si>
    <t xml:space="preserve">Losses from operational and fraud-related loss events </t>
  </si>
  <si>
    <t>Memberships, standards and principles</t>
  </si>
  <si>
    <t>Membership fees</t>
  </si>
  <si>
    <t>Memberships and initiatives joined</t>
  </si>
  <si>
    <t>International standards and principles</t>
  </si>
  <si>
    <t>Sustainability context</t>
  </si>
  <si>
    <t>Index</t>
  </si>
  <si>
    <t xml:space="preserve"> </t>
  </si>
  <si>
    <t>General information</t>
  </si>
  <si>
    <t>South Eastern Europe</t>
  </si>
  <si>
    <t>Eastern Europe</t>
  </si>
  <si>
    <t>South America</t>
  </si>
  <si>
    <t>Germany</t>
  </si>
  <si>
    <t>Total</t>
  </si>
  <si>
    <t>Dec 2023</t>
  </si>
  <si>
    <t>Dec 2024</t>
  </si>
  <si>
    <t>Dec 2025</t>
  </si>
  <si>
    <r>
      <t>Number of financial institutions</t>
    </r>
    <r>
      <rPr>
        <vertAlign val="superscript"/>
        <sz val="11"/>
        <rFont val="Arial"/>
        <family val="2"/>
      </rPr>
      <t>1</t>
    </r>
  </si>
  <si>
    <r>
      <t>Number of other institutions</t>
    </r>
    <r>
      <rPr>
        <vertAlign val="superscript"/>
        <sz val="11"/>
        <rFont val="Arial"/>
        <family val="2"/>
      </rPr>
      <t>1</t>
    </r>
  </si>
  <si>
    <r>
      <t>Number of outlets</t>
    </r>
    <r>
      <rPr>
        <vertAlign val="superscript"/>
        <sz val="11"/>
        <rFont val="Arial"/>
        <family val="2"/>
      </rPr>
      <t>1</t>
    </r>
  </si>
  <si>
    <t>o/w branches</t>
  </si>
  <si>
    <t>o/w Service Points</t>
  </si>
  <si>
    <r>
      <t>24/7 Zones</t>
    </r>
    <r>
      <rPr>
        <vertAlign val="superscript"/>
        <sz val="11"/>
        <rFont val="Arial"/>
        <family val="2"/>
      </rPr>
      <t>1</t>
    </r>
  </si>
  <si>
    <r>
      <t>Number of employees</t>
    </r>
    <r>
      <rPr>
        <vertAlign val="superscript"/>
        <sz val="11"/>
        <rFont val="Arial"/>
        <family val="2"/>
      </rPr>
      <t>2</t>
    </r>
  </si>
  <si>
    <t>Source:</t>
  </si>
  <si>
    <t>Audited:</t>
  </si>
  <si>
    <t>Partially.</t>
  </si>
  <si>
    <t>Note:</t>
  </si>
  <si>
    <t>Number of employees include the number of management board members and general managers at the end of the year.</t>
  </si>
  <si>
    <t xml:space="preserve">Key financial figures </t>
  </si>
  <si>
    <t>Total assets (EUR m, gross)</t>
  </si>
  <si>
    <t>Customer loan portfolio (EUR m, gross)</t>
  </si>
  <si>
    <t>Customer deposits (EUR m)</t>
  </si>
  <si>
    <t>Loan portfolio-to-deposit ratio</t>
  </si>
  <si>
    <t>Profit of the period (EUR m)</t>
  </si>
  <si>
    <t>Return on average equity</t>
  </si>
  <si>
    <t>Share of private investment loans in total portfolio (%)</t>
  </si>
  <si>
    <t>Cost-income ratio</t>
  </si>
  <si>
    <t>Reporting Packages.</t>
  </si>
  <si>
    <t>Yes.</t>
  </si>
  <si>
    <t>Average monthly number of transactions</t>
  </si>
  <si>
    <t>Average monthly volume of transactions (EUR m)</t>
  </si>
  <si>
    <t>PCH Operational Statistics.</t>
  </si>
  <si>
    <r>
      <t>Total number of staff</t>
    </r>
    <r>
      <rPr>
        <b/>
        <vertAlign val="superscript"/>
        <sz val="11"/>
        <rFont val="Arial"/>
        <family val="2"/>
      </rPr>
      <t>1</t>
    </r>
  </si>
  <si>
    <t>Women</t>
  </si>
  <si>
    <t>Men</t>
  </si>
  <si>
    <t>Age &lt;30</t>
  </si>
  <si>
    <t>Age 30-50</t>
  </si>
  <si>
    <t>Age &gt;50</t>
  </si>
  <si>
    <r>
      <rPr>
        <b/>
        <sz val="11"/>
        <color rgb="FF000000"/>
        <rFont val="Arial"/>
        <family val="2"/>
      </rPr>
      <t>Supervisory Board</t>
    </r>
    <r>
      <rPr>
        <b/>
        <vertAlign val="superscript"/>
        <sz val="11"/>
        <color rgb="FF000000"/>
        <rFont val="Arial"/>
        <family val="2"/>
      </rPr>
      <t>2</t>
    </r>
  </si>
  <si>
    <t>Women (%)</t>
  </si>
  <si>
    <t>Men (%)</t>
  </si>
  <si>
    <t>Management Board</t>
  </si>
  <si>
    <t>Middle Management</t>
  </si>
  <si>
    <t>Specialists</t>
  </si>
  <si>
    <t>2025: Reporting Package, 2024: Reporting Package, 2023: Internal Database.</t>
  </si>
  <si>
    <t>2024 and 2025 data is audited with limited assurance; data from previous years is not audited.</t>
  </si>
  <si>
    <t>Number of non-employee workers</t>
  </si>
  <si>
    <t>Indicators</t>
  </si>
  <si>
    <t xml:space="preserve"> Eastern Europe</t>
  </si>
  <si>
    <t>2024 and 2025 data is audited with limited assurance.</t>
  </si>
  <si>
    <t>Work-life balance and health</t>
  </si>
  <si>
    <t>Permanent/full-time</t>
  </si>
  <si>
    <t>Number of women</t>
  </si>
  <si>
    <t>Number of men</t>
  </si>
  <si>
    <t>Permanent/part-time</t>
  </si>
  <si>
    <t>Temporary/full-time</t>
  </si>
  <si>
    <t>Temporary/part-time</t>
  </si>
  <si>
    <t>Non-guaranteed hours employees</t>
  </si>
  <si>
    <t>2024 and 2025: Reporting Package, 2023: Employee Database.</t>
  </si>
  <si>
    <t>Share of total employees covered by collective bargaining agreements</t>
  </si>
  <si>
    <t>2024 and 2025: Reporting Package, 2023: manual data collection.</t>
  </si>
  <si>
    <t>Fair recruiter and employer</t>
  </si>
  <si>
    <t>Annual total compensation ratio (Management Board included)</t>
  </si>
  <si>
    <t>Proportion of Management Board members hired from the local community (%)</t>
  </si>
  <si>
    <t>Employee database and manual data collection.</t>
  </si>
  <si>
    <t>The data for 2024 and 2025 was audited with limited assurance; data from previous years has not been audited.</t>
  </si>
  <si>
    <t xml:space="preserve">Each institution of the ProCredit group reported individually that in 2025, their employees received appropriate remuneration in line with the applicable local benchmarks. Our salary framework is designed to be transparent and fair, providing a clear structure for salary development based on experience and engagement. </t>
  </si>
  <si>
    <t>New employee hires</t>
  </si>
  <si>
    <t>Total (no.)</t>
  </si>
  <si>
    <t>No. of staff for which ProCredit was the first employer</t>
  </si>
  <si>
    <t>within total staff</t>
  </si>
  <si>
    <t>Women in total staff</t>
  </si>
  <si>
    <t>Men in total staff</t>
  </si>
  <si>
    <t>Women on Management Board</t>
  </si>
  <si>
    <t>Men on Management Board</t>
  </si>
  <si>
    <t>Employee turnover</t>
  </si>
  <si>
    <t>Total rate (%)</t>
  </si>
  <si>
    <t>17,2%</t>
  </si>
  <si>
    <t>12,9%</t>
  </si>
  <si>
    <t>15,39%</t>
  </si>
  <si>
    <t>18,9%</t>
  </si>
  <si>
    <t>Reporting Package and manual data collection.</t>
  </si>
  <si>
    <r>
      <rPr>
        <vertAlign val="superscript"/>
        <sz val="11"/>
        <rFont val="Arial"/>
        <family val="2"/>
      </rPr>
      <t>1</t>
    </r>
    <r>
      <rPr>
        <sz val="11"/>
        <rFont val="Arial"/>
        <family val="2"/>
      </rPr>
      <t xml:space="preserve"> Average seniority by gender (in years) for the Management Board includes their seniority within the ProCredit group, not just their seniority in the current institution.
</t>
    </r>
  </si>
  <si>
    <t>Institution</t>
  </si>
  <si>
    <t>Share of persons with disabilities (%)</t>
  </si>
  <si>
    <t xml:space="preserve">Indicator </t>
  </si>
  <si>
    <t>Share of employees entitled to take family-related leave (%)</t>
  </si>
  <si>
    <t>Share of employees entitled that took family-related leave (%)</t>
  </si>
  <si>
    <t>The benefits cover all our employees (full-time and part-time employees, including trainees), excluding contractors, and include family-related leave within and on top of statutory rights.</t>
  </si>
  <si>
    <r>
      <t>Number of fatalities as a result of work-related injuries and work-related ill health</t>
    </r>
    <r>
      <rPr>
        <vertAlign val="superscript"/>
        <sz val="11"/>
        <rFont val="Arial"/>
        <family val="2"/>
      </rPr>
      <t>2</t>
    </r>
  </si>
  <si>
    <r>
      <t>Number of recordable work-related accidents</t>
    </r>
    <r>
      <rPr>
        <vertAlign val="superscript"/>
        <sz val="11"/>
        <rFont val="Arial"/>
        <family val="2"/>
      </rPr>
      <t>1</t>
    </r>
  </si>
  <si>
    <r>
      <t>Number of cases of recordable work-related ill health</t>
    </r>
    <r>
      <rPr>
        <vertAlign val="superscript"/>
        <sz val="11"/>
        <rFont val="Arial"/>
        <family val="2"/>
      </rPr>
      <t>2</t>
    </r>
  </si>
  <si>
    <t>Risk Event Database.</t>
  </si>
  <si>
    <t>Share of employees who participated in regular performance and career development reviews (%)</t>
  </si>
  <si>
    <t>Specialist</t>
  </si>
  <si>
    <t xml:space="preserve">Total hours in training </t>
  </si>
  <si>
    <t>Average hours of training per year per employee</t>
  </si>
  <si>
    <t>ProCredit Onboarding Programme</t>
  </si>
  <si>
    <t>Number of graduates during the reporting period</t>
  </si>
  <si>
    <t>Share of total graduates in total staff (%)</t>
  </si>
  <si>
    <t>ProCredit Academy</t>
  </si>
  <si>
    <t>Total number of current staff graduated from the Banker and Management Academies</t>
  </si>
  <si>
    <t xml:space="preserve">Share of current staff graduated from the Banker and Management Academies </t>
  </si>
  <si>
    <t>Employee training on human rights policies or procedures and environmental aspects</t>
  </si>
  <si>
    <r>
      <t xml:space="preserve">  Code of Conduct, ethics and DEI training</t>
    </r>
    <r>
      <rPr>
        <b/>
        <vertAlign val="superscript"/>
        <sz val="11"/>
        <rFont val="Arial"/>
        <family val="2"/>
      </rPr>
      <t>1</t>
    </r>
  </si>
  <si>
    <t xml:space="preserve">    Total hours of Code of Conduct, ethics and DEI training </t>
  </si>
  <si>
    <r>
      <rPr>
        <sz val="11"/>
        <color rgb="FF000000"/>
        <rFont val="Arial"/>
        <family val="2"/>
      </rPr>
      <t xml:space="preserve">    Total number of participants in Code of Conduct, ethics and DEI training</t>
    </r>
    <r>
      <rPr>
        <sz val="11"/>
        <color rgb="FFFF0000"/>
        <rFont val="Arial"/>
        <family val="2"/>
      </rPr>
      <t xml:space="preserve"> </t>
    </r>
  </si>
  <si>
    <t>-</t>
  </si>
  <si>
    <r>
      <t xml:space="preserve">  Environmental training</t>
    </r>
    <r>
      <rPr>
        <b/>
        <vertAlign val="superscript"/>
        <sz val="11"/>
        <rFont val="Arial"/>
        <family val="2"/>
      </rPr>
      <t>2</t>
    </r>
  </si>
  <si>
    <t xml:space="preserve">    Total hours of environmental training</t>
  </si>
  <si>
    <t xml:space="preserve">    Total number of participants in environmental training </t>
  </si>
  <si>
    <t>Investment in training</t>
  </si>
  <si>
    <t>Annual investment in employee training (EUR m)</t>
  </si>
  <si>
    <t>Annual investment in employee training per employee (EUR)</t>
  </si>
  <si>
    <t>Number of interns, trainees, and mentorships participants</t>
  </si>
  <si>
    <t>Employee Database, manual data collection, and Reporting Package.</t>
  </si>
  <si>
    <t>Management Academy graduates by gender</t>
  </si>
  <si>
    <t>Number of Management Academy graduates by gender</t>
  </si>
  <si>
    <t>Manual collection.</t>
  </si>
  <si>
    <t>Unit</t>
  </si>
  <si>
    <t>Change</t>
  </si>
  <si>
    <t>2024/2025</t>
  </si>
  <si>
    <r>
      <t>Staff</t>
    </r>
    <r>
      <rPr>
        <vertAlign val="superscript"/>
        <sz val="11"/>
        <color theme="1"/>
        <rFont val="Arial"/>
        <family val="2"/>
      </rPr>
      <t>1</t>
    </r>
  </si>
  <si>
    <t>No. (FTE)</t>
  </si>
  <si>
    <t>Area</t>
  </si>
  <si>
    <r>
      <t>m</t>
    </r>
    <r>
      <rPr>
        <vertAlign val="superscript"/>
        <sz val="11"/>
        <color theme="1"/>
        <rFont val="Arial"/>
        <family val="2"/>
      </rPr>
      <t>2</t>
    </r>
  </si>
  <si>
    <t>Total energy consumption within organisation</t>
  </si>
  <si>
    <t>MWh</t>
  </si>
  <si>
    <t>GJ</t>
  </si>
  <si>
    <t xml:space="preserve">Energy intensity </t>
  </si>
  <si>
    <t>kWh/FTE</t>
  </si>
  <si>
    <r>
      <t>kWh/m</t>
    </r>
    <r>
      <rPr>
        <vertAlign val="superscript"/>
        <sz val="11"/>
        <color theme="1"/>
        <rFont val="Arial"/>
        <family val="2"/>
      </rPr>
      <t>2</t>
    </r>
  </si>
  <si>
    <t>kWh/1,000 EUR loan portfolio</t>
  </si>
  <si>
    <t>kWh/1,000 EUR deposits</t>
  </si>
  <si>
    <t>Non-renewable fuel consumed</t>
  </si>
  <si>
    <t>Renewable fuel consumed</t>
  </si>
  <si>
    <t xml:space="preserve">Purchased electricity </t>
  </si>
  <si>
    <t>Purchased heating</t>
  </si>
  <si>
    <t xml:space="preserve">RE electricity produced and sold </t>
  </si>
  <si>
    <t>Own PV plants installed capacity</t>
  </si>
  <si>
    <t>kWp</t>
  </si>
  <si>
    <t>Electricity production (fed into the grid, FiT)</t>
  </si>
  <si>
    <t>Electricity production (own consumption)</t>
  </si>
  <si>
    <t>Total energy consumption of buildings</t>
  </si>
  <si>
    <r>
      <t>Electricity energy consumption</t>
    </r>
    <r>
      <rPr>
        <b/>
        <vertAlign val="superscript"/>
        <sz val="11"/>
        <color theme="1"/>
        <rFont val="Arial"/>
        <family val="2"/>
      </rPr>
      <t>2</t>
    </r>
  </si>
  <si>
    <t>Electricity from non-renewable energies</t>
  </si>
  <si>
    <t>Electricity from renewable energies</t>
  </si>
  <si>
    <t>Heating energy consumption</t>
  </si>
  <si>
    <t>Heating from non-renewable energies</t>
  </si>
  <si>
    <t>Heating from renewable energies</t>
  </si>
  <si>
    <t>Generators</t>
  </si>
  <si>
    <t>Cooking</t>
  </si>
  <si>
    <t>Vehicle energy consumption</t>
  </si>
  <si>
    <t>Vehicles mileage</t>
  </si>
  <si>
    <t>1,000 km</t>
  </si>
  <si>
    <t>Fuel efficiency</t>
  </si>
  <si>
    <t>kWh/100km</t>
  </si>
  <si>
    <t>Share of hybrid (plug-in) and e-cars</t>
  </si>
  <si>
    <t>%</t>
  </si>
  <si>
    <t>All vehicles (average over the year)</t>
  </si>
  <si>
    <t>All vehicles (Dec)</t>
  </si>
  <si>
    <t>Gasoline (Dec)</t>
  </si>
  <si>
    <t>Diesel (Dec)</t>
  </si>
  <si>
    <t>Electric (Dec)</t>
  </si>
  <si>
    <t>Hybrid (Dec)</t>
  </si>
  <si>
    <t>Hybrid plug-in (Dec)</t>
  </si>
  <si>
    <t>Number of flights</t>
  </si>
  <si>
    <t>Distance of flights</t>
  </si>
  <si>
    <r>
      <t>CO</t>
    </r>
    <r>
      <rPr>
        <b/>
        <vertAlign val="subscript"/>
        <sz val="12"/>
        <color theme="0"/>
        <rFont val="Arial"/>
        <family val="2"/>
      </rPr>
      <t>2</t>
    </r>
    <r>
      <rPr>
        <b/>
        <sz val="12"/>
        <color theme="0"/>
        <rFont val="Arial"/>
        <family val="2"/>
      </rPr>
      <t>eq emissions</t>
    </r>
    <r>
      <rPr>
        <b/>
        <vertAlign val="superscript"/>
        <sz val="12"/>
        <color theme="0"/>
        <rFont val="Arial"/>
        <family val="2"/>
      </rPr>
      <t>3</t>
    </r>
  </si>
  <si>
    <r>
      <t>Total CO</t>
    </r>
    <r>
      <rPr>
        <b/>
        <vertAlign val="subscript"/>
        <sz val="11"/>
        <color theme="1"/>
        <rFont val="Arial"/>
        <family val="2"/>
      </rPr>
      <t>2</t>
    </r>
    <r>
      <rPr>
        <b/>
        <sz val="11"/>
        <color theme="1"/>
        <rFont val="Arial"/>
        <family val="2"/>
      </rPr>
      <t xml:space="preserve">eq emissions </t>
    </r>
  </si>
  <si>
    <r>
      <t>tCO</t>
    </r>
    <r>
      <rPr>
        <vertAlign val="subscript"/>
        <sz val="11"/>
        <color theme="1"/>
        <rFont val="Arial"/>
        <family val="2"/>
      </rPr>
      <t>2</t>
    </r>
  </si>
  <si>
    <r>
      <t>Total CO</t>
    </r>
    <r>
      <rPr>
        <vertAlign val="subscript"/>
        <sz val="11"/>
        <color theme="1"/>
        <rFont val="Arial"/>
        <family val="2"/>
      </rPr>
      <t>2</t>
    </r>
    <r>
      <rPr>
        <sz val="11"/>
        <color theme="1"/>
        <rFont val="Arial"/>
        <family val="2"/>
      </rPr>
      <t xml:space="preserve">eq emissions intensity </t>
    </r>
  </si>
  <si>
    <r>
      <t>tCO</t>
    </r>
    <r>
      <rPr>
        <vertAlign val="subscript"/>
        <sz val="11"/>
        <color theme="1"/>
        <rFont val="Arial"/>
        <family val="2"/>
      </rPr>
      <t>2</t>
    </r>
    <r>
      <rPr>
        <sz val="11"/>
        <color theme="1"/>
        <rFont val="Arial"/>
        <family val="2"/>
      </rPr>
      <t>/FTE</t>
    </r>
  </si>
  <si>
    <r>
      <t>tCO</t>
    </r>
    <r>
      <rPr>
        <vertAlign val="subscript"/>
        <sz val="11"/>
        <color theme="1"/>
        <rFont val="Arial"/>
        <family val="2"/>
      </rPr>
      <t>2</t>
    </r>
    <r>
      <rPr>
        <sz val="11"/>
        <color theme="1"/>
        <rFont val="Arial"/>
        <family val="2"/>
      </rPr>
      <t>/EUR m loan portfolio</t>
    </r>
  </si>
  <si>
    <r>
      <t>tCO</t>
    </r>
    <r>
      <rPr>
        <vertAlign val="subscript"/>
        <sz val="11"/>
        <color theme="1"/>
        <rFont val="Arial"/>
        <family val="2"/>
      </rPr>
      <t>2</t>
    </r>
    <r>
      <rPr>
        <sz val="11"/>
        <color theme="1"/>
        <rFont val="Arial"/>
        <family val="2"/>
      </rPr>
      <t>/EUR m deposits</t>
    </r>
  </si>
  <si>
    <r>
      <t>CO</t>
    </r>
    <r>
      <rPr>
        <b/>
        <vertAlign val="subscript"/>
        <sz val="11"/>
        <color theme="1"/>
        <rFont val="Arial"/>
        <family val="2"/>
      </rPr>
      <t>2</t>
    </r>
    <r>
      <rPr>
        <b/>
        <sz val="11"/>
        <color theme="1"/>
        <rFont val="Arial"/>
        <family val="2"/>
      </rPr>
      <t>eq emissions by scope</t>
    </r>
  </si>
  <si>
    <t>Scope 1</t>
  </si>
  <si>
    <t>Scope 2 location-based</t>
  </si>
  <si>
    <r>
      <t>Scope 2 market-based</t>
    </r>
    <r>
      <rPr>
        <vertAlign val="superscript"/>
        <sz val="11"/>
        <color theme="1"/>
        <rFont val="Arial"/>
        <family val="2"/>
      </rPr>
      <t>4</t>
    </r>
  </si>
  <si>
    <r>
      <t>Scope 3 (flights)</t>
    </r>
    <r>
      <rPr>
        <vertAlign val="superscript"/>
        <sz val="11"/>
        <color theme="1"/>
        <rFont val="Arial"/>
        <family val="2"/>
      </rPr>
      <t>5</t>
    </r>
  </si>
  <si>
    <r>
      <t>CO</t>
    </r>
    <r>
      <rPr>
        <b/>
        <vertAlign val="subscript"/>
        <sz val="11"/>
        <color theme="1"/>
        <rFont val="Arial"/>
        <family val="2"/>
      </rPr>
      <t>2</t>
    </r>
    <r>
      <rPr>
        <b/>
        <sz val="11"/>
        <color theme="1"/>
        <rFont val="Arial"/>
        <family val="2"/>
      </rPr>
      <t>eq emissions intensity by scope</t>
    </r>
  </si>
  <si>
    <r>
      <t>CO</t>
    </r>
    <r>
      <rPr>
        <b/>
        <vertAlign val="subscript"/>
        <sz val="11"/>
        <color theme="1"/>
        <rFont val="Arial"/>
        <family val="2"/>
      </rPr>
      <t>2</t>
    </r>
    <r>
      <rPr>
        <b/>
        <sz val="11"/>
        <color theme="1"/>
        <rFont val="Arial"/>
        <family val="2"/>
      </rPr>
      <t>eq emissions by main origins</t>
    </r>
  </si>
  <si>
    <t>Road travel</t>
  </si>
  <si>
    <t>Air travel</t>
  </si>
  <si>
    <t>Electricity</t>
  </si>
  <si>
    <t>Heating</t>
  </si>
  <si>
    <r>
      <t>CO</t>
    </r>
    <r>
      <rPr>
        <b/>
        <vertAlign val="subscript"/>
        <sz val="11"/>
        <color theme="1"/>
        <rFont val="Arial"/>
        <family val="2"/>
      </rPr>
      <t>2</t>
    </r>
    <r>
      <rPr>
        <b/>
        <sz val="11"/>
        <color theme="1"/>
        <rFont val="Arial"/>
        <family val="2"/>
      </rPr>
      <t xml:space="preserve">eq emissions avoided through electricity produced, solar PV </t>
    </r>
  </si>
  <si>
    <r>
      <t>CO</t>
    </r>
    <r>
      <rPr>
        <b/>
        <vertAlign val="subscript"/>
        <sz val="11"/>
        <color theme="1"/>
        <rFont val="Arial"/>
        <family val="2"/>
      </rPr>
      <t>2</t>
    </r>
    <r>
      <rPr>
        <b/>
        <sz val="11"/>
        <color theme="1"/>
        <rFont val="Arial"/>
        <family val="2"/>
      </rPr>
      <t>eq</t>
    </r>
    <r>
      <rPr>
        <b/>
        <vertAlign val="subscript"/>
        <sz val="11"/>
        <color theme="1"/>
        <rFont val="Arial"/>
        <family val="2"/>
      </rPr>
      <t xml:space="preserve"> </t>
    </r>
    <r>
      <rPr>
        <b/>
        <sz val="11"/>
        <color theme="1"/>
        <rFont val="Arial"/>
        <family val="2"/>
      </rPr>
      <t>emissions offset through</t>
    </r>
    <r>
      <rPr>
        <b/>
        <vertAlign val="subscript"/>
        <sz val="11"/>
        <color theme="1"/>
        <rFont val="Arial"/>
        <family val="2"/>
      </rPr>
      <t xml:space="preserve"> </t>
    </r>
    <r>
      <rPr>
        <b/>
        <sz val="11"/>
        <color theme="1"/>
        <rFont val="Arial"/>
        <family val="2"/>
      </rPr>
      <t xml:space="preserve">compensation payments </t>
    </r>
  </si>
  <si>
    <t>Total water consumption</t>
  </si>
  <si>
    <r>
      <t>m</t>
    </r>
    <r>
      <rPr>
        <vertAlign val="superscript"/>
        <sz val="11"/>
        <color theme="1"/>
        <rFont val="Arial"/>
        <family val="2"/>
      </rPr>
      <t>3</t>
    </r>
  </si>
  <si>
    <t xml:space="preserve">  Indoor water consumption </t>
  </si>
  <si>
    <t xml:space="preserve">  Outdoor water use (irrigation)</t>
  </si>
  <si>
    <t>Indoor water consumption intensity</t>
  </si>
  <si>
    <r>
      <t>m</t>
    </r>
    <r>
      <rPr>
        <vertAlign val="superscript"/>
        <sz val="11"/>
        <color theme="1"/>
        <rFont val="Arial"/>
        <family val="2"/>
      </rPr>
      <t>3</t>
    </r>
    <r>
      <rPr>
        <sz val="11"/>
        <color theme="1"/>
        <rFont val="Arial"/>
        <family val="2"/>
      </rPr>
      <t>/FTE</t>
    </r>
  </si>
  <si>
    <r>
      <t>m</t>
    </r>
    <r>
      <rPr>
        <vertAlign val="superscript"/>
        <sz val="11"/>
        <color theme="1"/>
        <rFont val="Arial"/>
        <family val="2"/>
      </rPr>
      <t>3</t>
    </r>
    <r>
      <rPr>
        <sz val="11"/>
        <color theme="1"/>
        <rFont val="Arial"/>
        <family val="2"/>
      </rPr>
      <t>/m</t>
    </r>
    <r>
      <rPr>
        <vertAlign val="superscript"/>
        <sz val="11"/>
        <color theme="1"/>
        <rFont val="Arial"/>
        <family val="2"/>
      </rPr>
      <t>2</t>
    </r>
  </si>
  <si>
    <t>Water from public/private water utility</t>
  </si>
  <si>
    <t>Water from rainwater collection</t>
  </si>
  <si>
    <t>Total printing paper consumption</t>
  </si>
  <si>
    <t>t</t>
  </si>
  <si>
    <t>Printing paper consumption intensity</t>
  </si>
  <si>
    <t>kg/FTE</t>
  </si>
  <si>
    <t>of which recycled or certified</t>
  </si>
  <si>
    <t>Total waste</t>
  </si>
  <si>
    <t>Total waste intensity</t>
  </si>
  <si>
    <t>Total paper waste</t>
  </si>
  <si>
    <t>% paper waste recycled</t>
  </si>
  <si>
    <r>
      <t>Total electronic waste</t>
    </r>
    <r>
      <rPr>
        <vertAlign val="superscript"/>
        <sz val="11"/>
        <color theme="1"/>
        <rFont val="Arial"/>
        <family val="2"/>
      </rPr>
      <t>6</t>
    </r>
  </si>
  <si>
    <t>% electronic waste recycled</t>
  </si>
  <si>
    <t>Total plastic waste</t>
  </si>
  <si>
    <t>Total other waste</t>
  </si>
  <si>
    <r>
      <t>Total reusable electronic equipment</t>
    </r>
    <r>
      <rPr>
        <vertAlign val="superscript"/>
        <sz val="11"/>
        <color theme="1"/>
        <rFont val="Arial"/>
        <family val="2"/>
      </rPr>
      <t>6</t>
    </r>
  </si>
  <si>
    <t xml:space="preserve">Internal data: Internal Environmental Management Tool.
</t>
  </si>
  <si>
    <t>Partially through internal and external audits of the EMS.</t>
  </si>
  <si>
    <t>Supplier screening</t>
  </si>
  <si>
    <t>Sustainable suppliers</t>
  </si>
  <si>
    <t>2023</t>
  </si>
  <si>
    <t>2024</t>
  </si>
  <si>
    <t>2025</t>
  </si>
  <si>
    <t xml:space="preserve">Total number of sustainable suppliers </t>
  </si>
  <si>
    <t>Share of sustainable suppliers (%)</t>
  </si>
  <si>
    <t>Manual data collection.</t>
  </si>
  <si>
    <t>Due diligence screening of suppliers</t>
  </si>
  <si>
    <t xml:space="preserve">Share of suppliers checked against </t>
  </si>
  <si>
    <r>
      <t>Exclusion List (human and labour rights, child labour, and others)</t>
    </r>
    <r>
      <rPr>
        <vertAlign val="superscript"/>
        <sz val="11"/>
        <color rgb="FF000000"/>
        <rFont val="Arial"/>
        <family val="2"/>
      </rPr>
      <t>1</t>
    </r>
  </si>
  <si>
    <t>Environmental standards</t>
  </si>
  <si>
    <t>Initial loan size (EUR)</t>
  </si>
  <si>
    <t>&lt;=100,000</t>
  </si>
  <si>
    <t>100,001-250,000</t>
  </si>
  <si>
    <t>250,001-750,000</t>
  </si>
  <si>
    <t>750,001-1.5m</t>
  </si>
  <si>
    <t>&gt;1.5m</t>
  </si>
  <si>
    <t>Private Individuals</t>
  </si>
  <si>
    <t>Micro</t>
  </si>
  <si>
    <t>Small</t>
  </si>
  <si>
    <t>Medium</t>
  </si>
  <si>
    <t>Institutional</t>
  </si>
  <si>
    <t>Client category defined according to an internal methodology.</t>
  </si>
  <si>
    <t>Number of clients by segment (in thousands)</t>
  </si>
  <si>
    <t>Central database and manual data collection.</t>
  </si>
  <si>
    <t>Number of clients refers to active clients according to internal definitions.
Change of measure from "number of clients" to "number of clients (in thousands)".</t>
  </si>
  <si>
    <t>Sector</t>
  </si>
  <si>
    <r>
      <t>Business</t>
    </r>
    <r>
      <rPr>
        <b/>
        <vertAlign val="superscript"/>
        <sz val="11"/>
        <rFont val="Arial"/>
        <family val="2"/>
      </rPr>
      <t>1</t>
    </r>
  </si>
  <si>
    <t>Wholesale and retail trade</t>
  </si>
  <si>
    <t>Agriculture, forestry and fishing</t>
  </si>
  <si>
    <t>Production</t>
  </si>
  <si>
    <t>Transportation and storage</t>
  </si>
  <si>
    <t>Electricity, gas, steam and air conditioning supply</t>
  </si>
  <si>
    <t>Construction and real estate</t>
  </si>
  <si>
    <t>Hotel, restaurant and catering</t>
  </si>
  <si>
    <t>Others</t>
  </si>
  <si>
    <r>
      <t>Private</t>
    </r>
    <r>
      <rPr>
        <b/>
        <vertAlign val="superscript"/>
        <sz val="11"/>
        <rFont val="Arial"/>
        <family val="2"/>
      </rPr>
      <t>1</t>
    </r>
  </si>
  <si>
    <r>
      <t>Total loan portfolio</t>
    </r>
    <r>
      <rPr>
        <b/>
        <vertAlign val="superscript"/>
        <sz val="11"/>
        <rFont val="Arial"/>
        <family val="2"/>
      </rPr>
      <t>1</t>
    </r>
  </si>
  <si>
    <r>
      <t>o/w investment business loan portfolio</t>
    </r>
    <r>
      <rPr>
        <i/>
        <vertAlign val="superscript"/>
        <sz val="11"/>
        <rFont val="Arial"/>
        <family val="2"/>
      </rPr>
      <t>2</t>
    </r>
  </si>
  <si>
    <t xml:space="preserve">
</t>
  </si>
  <si>
    <t>Change of structure (including adding private loan purpose).</t>
  </si>
  <si>
    <t>Number of loan clients by sector (in thousands)</t>
  </si>
  <si>
    <t>Business</t>
  </si>
  <si>
    <t>Private</t>
  </si>
  <si>
    <t>Total number of loan clients</t>
  </si>
  <si>
    <t>o/w investment business loan clients</t>
  </si>
  <si>
    <t>Central database.</t>
  </si>
  <si>
    <t>Change of measure from "number of clients" to "number of clients (in thousands)".</t>
  </si>
  <si>
    <t>Total number of financial transactions</t>
  </si>
  <si>
    <t xml:space="preserve">of which: </t>
  </si>
  <si>
    <t>Electronic transactions via e-banking</t>
  </si>
  <si>
    <t>POS transactions</t>
  </si>
  <si>
    <t>ATM operations (incl. drop box)</t>
  </si>
  <si>
    <t>Standing order transactions</t>
  </si>
  <si>
    <t>Transactions using paper payment orders</t>
  </si>
  <si>
    <t>Transactions performed at cash desk</t>
  </si>
  <si>
    <t>Percentages refer only to business transactions.</t>
  </si>
  <si>
    <t>Economic impact through our loan portfolio</t>
  </si>
  <si>
    <t>Jobs supported (as of Dec 2025)</t>
  </si>
  <si>
    <t>Total employment (Number)</t>
  </si>
  <si>
    <t>NA</t>
  </si>
  <si>
    <t>Female employment (%)</t>
  </si>
  <si>
    <t>Youth employment (%)</t>
  </si>
  <si>
    <t>Value added (as of Dec 2025)</t>
  </si>
  <si>
    <t>Taxes (EUR m)</t>
  </si>
  <si>
    <t>Joint Impact Model calculation.</t>
  </si>
  <si>
    <t>The values presented above show the total results for direct and supply chain effects of our loan portfolio based on calculations of the Joint Impact Model (https://www.jointimpactmodel.org/ - version 4.0). For total employment and female emplyoment, version 3.0 has been used due to an error in the 4.0 version. 
Please note that the JIM focuses on regions where data is scarce or unavailable; therefore, the loan portfolio from PCB Germany and the sub-loan portfolio of PCB Bulgaria located in Greece are excluded from the calculation. We strive to provide the most accurate and comprehensive data possible. However, we advise all users to bear in mind these limitations when interpreting the data. The data received from the JIM was in USD and has been converted to EUR at an exchange rate of USD 1 = EUR 0.851.</t>
  </si>
  <si>
    <t>Economic value retained through our own activity</t>
  </si>
  <si>
    <t>Economic value retained, in EUR m</t>
  </si>
  <si>
    <t>Group</t>
  </si>
  <si>
    <t>Economic value generated</t>
  </si>
  <si>
    <t>Interest income (effective interest method)</t>
  </si>
  <si>
    <t>Loss allowance</t>
  </si>
  <si>
    <t>Fee and commission income</t>
  </si>
  <si>
    <t>Dividend income</t>
  </si>
  <si>
    <t>Result from foreign exchange transactions</t>
  </si>
  <si>
    <t>Result from derivative financial instruments</t>
  </si>
  <si>
    <t>Result on derecognition of financial assets 
measured at amortised cost</t>
  </si>
  <si>
    <t>Other operating income</t>
  </si>
  <si>
    <t>Other operating expenses</t>
  </si>
  <si>
    <t>Economic value distributed</t>
  </si>
  <si>
    <t>Interest expenses</t>
  </si>
  <si>
    <t>Fee and commission expenses</t>
  </si>
  <si>
    <t>Personnel expenses</t>
  </si>
  <si>
    <t>Administrative expenses</t>
  </si>
  <si>
    <t>Income tax expenses</t>
  </si>
  <si>
    <t>Economic value retained</t>
  </si>
  <si>
    <t>Aggregation to segments of stand-alone data per bank.</t>
  </si>
  <si>
    <t>Environmental lending and investment</t>
  </si>
  <si>
    <t>Breakdown of loan portfolio 
by environmental risk category</t>
  </si>
  <si>
    <t>Low</t>
  </si>
  <si>
    <t>High</t>
  </si>
  <si>
    <t>Manual data collection</t>
  </si>
  <si>
    <t>No</t>
  </si>
  <si>
    <t>Green finance</t>
  </si>
  <si>
    <r>
      <t>Green loans - business (EUR m, gross)</t>
    </r>
    <r>
      <rPr>
        <vertAlign val="superscript"/>
        <sz val="11"/>
        <rFont val="Arial"/>
        <family val="2"/>
      </rPr>
      <t>1</t>
    </r>
  </si>
  <si>
    <r>
      <t>Green loans - business (Number)</t>
    </r>
    <r>
      <rPr>
        <vertAlign val="superscript"/>
        <sz val="11"/>
        <rFont val="Arial"/>
        <family val="2"/>
      </rPr>
      <t>2</t>
    </r>
  </si>
  <si>
    <r>
      <t>Green loans - private (EUR m, gross)</t>
    </r>
    <r>
      <rPr>
        <vertAlign val="superscript"/>
        <sz val="11"/>
        <rFont val="Arial"/>
        <family val="2"/>
      </rPr>
      <t>1</t>
    </r>
  </si>
  <si>
    <r>
      <t>Green loans - private (Number)</t>
    </r>
    <r>
      <rPr>
        <vertAlign val="superscript"/>
        <sz val="11"/>
        <rFont val="Arial"/>
        <family val="2"/>
      </rPr>
      <t>2</t>
    </r>
  </si>
  <si>
    <t>Total green loan portfolio (EUR m, gross)</t>
  </si>
  <si>
    <t>Green loan portfolio as a share of total loan portfolio</t>
  </si>
  <si>
    <r>
      <t>Total green loans (Number)</t>
    </r>
    <r>
      <rPr>
        <b/>
        <vertAlign val="superscript"/>
        <sz val="11"/>
        <rFont val="Arial"/>
        <family val="2"/>
      </rPr>
      <t>1</t>
    </r>
  </si>
  <si>
    <t>Change of numbers due to change in approach (from client perspective to loan-purpose perspective).</t>
  </si>
  <si>
    <t xml:space="preserve">Energy efficiency </t>
  </si>
  <si>
    <r>
      <t>Volume (EUR m, gross)</t>
    </r>
    <r>
      <rPr>
        <vertAlign val="superscript"/>
        <sz val="11"/>
        <rFont val="Arial"/>
        <family val="2"/>
      </rPr>
      <t>1</t>
    </r>
  </si>
  <si>
    <r>
      <t>Number of loans</t>
    </r>
    <r>
      <rPr>
        <vertAlign val="superscript"/>
        <sz val="11"/>
        <rFont val="Arial"/>
        <family val="2"/>
      </rPr>
      <t>2</t>
    </r>
  </si>
  <si>
    <t xml:space="preserve">Renewable energies </t>
  </si>
  <si>
    <t xml:space="preserve">Environmentally friendly projects </t>
  </si>
  <si>
    <r>
      <t>PV Project Finance (EUR m)</t>
    </r>
    <r>
      <rPr>
        <vertAlign val="superscript"/>
        <sz val="11"/>
        <rFont val="Arial"/>
        <family val="2"/>
      </rPr>
      <t>1</t>
    </r>
  </si>
  <si>
    <r>
      <t>PV Rooftop (EUR m)</t>
    </r>
    <r>
      <rPr>
        <vertAlign val="superscript"/>
        <sz val="11"/>
        <rFont val="Arial"/>
        <family val="2"/>
      </rPr>
      <t>1</t>
    </r>
  </si>
  <si>
    <r>
      <t>Other RE loans (EUR m)</t>
    </r>
    <r>
      <rPr>
        <vertAlign val="superscript"/>
        <sz val="11"/>
        <rFont val="Arial"/>
        <family val="2"/>
      </rPr>
      <t>1</t>
    </r>
  </si>
  <si>
    <r>
      <t>Capacity installed of PV Project Finance (in MWp)</t>
    </r>
    <r>
      <rPr>
        <vertAlign val="superscript"/>
        <sz val="11"/>
        <rFont val="Arial"/>
        <family val="2"/>
      </rPr>
      <t>2</t>
    </r>
  </si>
  <si>
    <r>
      <t>Capacity installed of PV Rooftop (in MWp)</t>
    </r>
    <r>
      <rPr>
        <vertAlign val="superscript"/>
        <sz val="11"/>
        <rFont val="Arial"/>
        <family val="2"/>
      </rPr>
      <t>2</t>
    </r>
  </si>
  <si>
    <t xml:space="preserve">Other RE loans primarily include hydropower plants and biogas power plants. </t>
  </si>
  <si>
    <t>Share of green investment loans in total investment loans (%)</t>
  </si>
  <si>
    <t>Investment loans: loans with an initial maturity longer than three years.</t>
  </si>
  <si>
    <t xml:space="preserve">Volume of disbursed loans (EUR m) </t>
  </si>
  <si>
    <t>Minor correction of the figure for the 2021 reporting period and minor change in the name of the table.</t>
  </si>
  <si>
    <t xml:space="preserve">Impact of financed renewable energy projects in operation </t>
  </si>
  <si>
    <t>Number of RE projects</t>
  </si>
  <si>
    <t>Solar</t>
  </si>
  <si>
    <t>Hydro</t>
  </si>
  <si>
    <t>Biomass</t>
  </si>
  <si>
    <t>Wind</t>
  </si>
  <si>
    <t>Installed capacity (MW) of RE projects</t>
  </si>
  <si>
    <t>Electricity generated (MWh) of RE projects</t>
  </si>
  <si>
    <r>
      <t>tCO</t>
    </r>
    <r>
      <rPr>
        <b/>
        <vertAlign val="subscript"/>
        <sz val="11"/>
        <rFont val="Arial"/>
        <family val="2"/>
      </rPr>
      <t>2</t>
    </r>
    <r>
      <rPr>
        <b/>
        <sz val="11"/>
        <rFont val="Arial"/>
        <family val="2"/>
      </rPr>
      <t>eq emissions avoided through RE projects</t>
    </r>
    <r>
      <rPr>
        <b/>
        <vertAlign val="superscript"/>
        <sz val="11"/>
        <rFont val="Arial"/>
        <family val="2"/>
      </rPr>
      <t>1</t>
    </r>
    <r>
      <rPr>
        <b/>
        <sz val="11"/>
        <rFont val="Arial"/>
        <family val="2"/>
      </rPr>
      <t xml:space="preserve"> </t>
    </r>
  </si>
  <si>
    <t xml:space="preserve">Total </t>
  </si>
  <si>
    <t>The presented data is for Project finance RE plants that are in operation and use actual energy production yearly data.</t>
  </si>
  <si>
    <t>1. The source used for emission factors: IEA (2021) Emission Factors (latest available emission factor - 2020)</t>
  </si>
  <si>
    <t>Portfolio emissions (PCAF)</t>
  </si>
  <si>
    <t>Type of lending</t>
  </si>
  <si>
    <t>Total outstanding 
(EUR m)</t>
  </si>
  <si>
    <r>
      <t>Scope 1 &amp; 2 emissions (tonne CO</t>
    </r>
    <r>
      <rPr>
        <vertAlign val="subscript"/>
        <sz val="11"/>
        <rFont val="Arial"/>
        <family val="2"/>
      </rPr>
      <t>2</t>
    </r>
    <r>
      <rPr>
        <sz val="11"/>
        <rFont val="Arial"/>
        <family val="2"/>
      </rPr>
      <t xml:space="preserve">eq) </t>
    </r>
  </si>
  <si>
    <r>
      <t>Scope 3 emissions 
(tonne CO</t>
    </r>
    <r>
      <rPr>
        <vertAlign val="subscript"/>
        <sz val="11"/>
        <rFont val="Arial"/>
        <family val="2"/>
      </rPr>
      <t>2</t>
    </r>
    <r>
      <rPr>
        <sz val="11"/>
        <rFont val="Arial"/>
        <family val="2"/>
      </rPr>
      <t xml:space="preserve">eq) </t>
    </r>
  </si>
  <si>
    <r>
      <t>Emission intensity (ktonne CO</t>
    </r>
    <r>
      <rPr>
        <vertAlign val="subscript"/>
        <sz val="11"/>
        <color rgb="FF4A4948"/>
        <rFont val="Arial"/>
        <family val="2"/>
      </rPr>
      <t>2</t>
    </r>
    <r>
      <rPr>
        <sz val="11"/>
        <color rgb="FF4A4948"/>
        <rFont val="Arial"/>
        <family val="2"/>
      </rPr>
      <t xml:space="preserve">eq/EUR bn) </t>
    </r>
  </si>
  <si>
    <r>
      <t>Emission intensity (ktonne CO</t>
    </r>
    <r>
      <rPr>
        <vertAlign val="subscript"/>
        <sz val="11"/>
        <color rgb="FF4A4948"/>
        <rFont val="Arial"/>
        <family val="2"/>
      </rPr>
      <t>2</t>
    </r>
    <r>
      <rPr>
        <sz val="11"/>
        <color rgb="FF4A4948"/>
        <rFont val="Arial"/>
        <family val="2"/>
      </rPr>
      <t>eq/EUR bn)</t>
    </r>
  </si>
  <si>
    <t>Business loans</t>
  </si>
  <si>
    <t>Project finance</t>
  </si>
  <si>
    <r>
      <t>Mortgages</t>
    </r>
    <r>
      <rPr>
        <vertAlign val="superscript"/>
        <sz val="11"/>
        <color rgb="FF4A4948"/>
        <rFont val="Arial"/>
        <family val="2"/>
      </rPr>
      <t>1</t>
    </r>
  </si>
  <si>
    <t>Motor vehicle loans</t>
  </si>
  <si>
    <t>Out-of-scope</t>
  </si>
  <si>
    <t>n/a</t>
  </si>
  <si>
    <t>Central database and Calculation File.</t>
  </si>
  <si>
    <t>Total 2025</t>
  </si>
  <si>
    <t>Total 2024</t>
  </si>
  <si>
    <t>Sector activity</t>
  </si>
  <si>
    <t>Data quality score (1=high, 5=low)</t>
  </si>
  <si>
    <t>Total outstanding (EUR m)</t>
  </si>
  <si>
    <t xml:space="preserve">Agriculture (A) </t>
  </si>
  <si>
    <t xml:space="preserve">Minerals (B) </t>
  </si>
  <si>
    <t>Industry (C)</t>
  </si>
  <si>
    <t>Utilities (D)</t>
  </si>
  <si>
    <t xml:space="preserve">Water distribution (E) </t>
  </si>
  <si>
    <t xml:space="preserve">Construction (F) </t>
  </si>
  <si>
    <t xml:space="preserve">Retail (G) </t>
  </si>
  <si>
    <t xml:space="preserve">Transport (H) </t>
  </si>
  <si>
    <t>Leisure (I)</t>
  </si>
  <si>
    <t>Information and communication (J)</t>
  </si>
  <si>
    <t>Financial services (K)</t>
  </si>
  <si>
    <t>Real estate (L)</t>
  </si>
  <si>
    <t>Scientific and technical activities (M)</t>
  </si>
  <si>
    <t xml:space="preserve">Administrative services (N) </t>
  </si>
  <si>
    <t xml:space="preserve">Regional administration (O) </t>
  </si>
  <si>
    <t xml:space="preserve">Education (P) </t>
  </si>
  <si>
    <t>Healthcare (Q)</t>
  </si>
  <si>
    <t xml:space="preserve">Recreation (R) </t>
  </si>
  <si>
    <t>Other services (S)</t>
  </si>
  <si>
    <t>Activities of households as employers (T)</t>
  </si>
  <si>
    <t>Extraterritorial organisations (U)</t>
  </si>
  <si>
    <t>No sector</t>
  </si>
  <si>
    <t>Attribution factor: Depending on the data availability, clients' balance sheet figures were used from the most current reporting period but not longer than three years old.
Emission factors: For the emission factors of the EU countries in which we operate, direct economic activity-based emission factors from the PCAF 2022 EXIOBASE dataset were used. However, for non-EU countries, an estimate was made based on the data available for countries with similar geographic and economic conditions. A ratio was then applied to Scope 2 emissions based on the electricity emission factors (IEA Emission Factors 2024 edition) of each country in relation to the country used as a baseline. Furthermore, for Scope 1 emissions data for the agricultural sector, a ratio was also applied considering the FAOSTAT crop and livestock emissions of each non-EU country versus the country used as a baseline. Emission factors for motor vehicle loans and mortgages were updated in accordance with the PCAF 2022 dataset. To ensure consistent year‑on‑year comparability, emissions across all reporting years have been recalculated using a single, consistent set of emission factors based on the PCAF 2022 dataset. Consequently, the previously reported 2024 values have been revised.</t>
  </si>
  <si>
    <t>Share of loan clients by gender in ownership (in number)</t>
  </si>
  <si>
    <r>
      <t>Women in business</t>
    </r>
    <r>
      <rPr>
        <b/>
        <vertAlign val="superscript"/>
        <sz val="11"/>
        <color theme="1"/>
        <rFont val="Arial"/>
        <family val="2"/>
      </rPr>
      <t>1</t>
    </r>
  </si>
  <si>
    <t xml:space="preserve">Small </t>
  </si>
  <si>
    <t>Men in business</t>
  </si>
  <si>
    <r>
      <t>Parity</t>
    </r>
    <r>
      <rPr>
        <b/>
        <vertAlign val="superscript"/>
        <sz val="11"/>
        <rFont val="Arial"/>
        <family val="2"/>
      </rPr>
      <t xml:space="preserve">2 </t>
    </r>
  </si>
  <si>
    <r>
      <t>Others</t>
    </r>
    <r>
      <rPr>
        <b/>
        <vertAlign val="superscript"/>
        <sz val="11"/>
        <rFont val="Arial"/>
        <family val="2"/>
      </rPr>
      <t>3</t>
    </r>
  </si>
  <si>
    <t>Disbursed loans by gender in ownership (as of Dec 2025)</t>
  </si>
  <si>
    <t>No. of loans</t>
  </si>
  <si>
    <t>Vol (EUR m)</t>
  </si>
  <si>
    <r>
      <t>Parity</t>
    </r>
    <r>
      <rPr>
        <b/>
        <vertAlign val="superscript"/>
        <sz val="11"/>
        <rFont val="Arial"/>
        <family val="2"/>
      </rPr>
      <t>2</t>
    </r>
  </si>
  <si>
    <t>Adding indicators excluding the contribution of PCB Ukraine.</t>
  </si>
  <si>
    <t>Defaulted loan portfolio (Dec 2025)</t>
  </si>
  <si>
    <t>Albania</t>
  </si>
  <si>
    <t>Bosnia</t>
  </si>
  <si>
    <t>Bulgaria</t>
  </si>
  <si>
    <t>Ecuador</t>
  </si>
  <si>
    <t>Georgia</t>
  </si>
  <si>
    <t>Kosovo</t>
  </si>
  <si>
    <t>North Macedonia</t>
  </si>
  <si>
    <t>Moldova</t>
  </si>
  <si>
    <t>Romania</t>
  </si>
  <si>
    <t>Serbia</t>
  </si>
  <si>
    <t>Ukraine</t>
  </si>
  <si>
    <r>
      <t>Country defaulted loan portfolio (%)</t>
    </r>
    <r>
      <rPr>
        <vertAlign val="superscript"/>
        <sz val="11"/>
        <rFont val="Arial"/>
        <family val="2"/>
      </rPr>
      <t>1</t>
    </r>
  </si>
  <si>
    <t>Central Bank of Bosnia and Herzegovina: Information as of September 2025</t>
  </si>
  <si>
    <t>Bulgarian National Bank: Information as of September 2025</t>
  </si>
  <si>
    <t>Ecuador, CEIC Data: Information as of February 2026</t>
  </si>
  <si>
    <t>National Bank of Georgia: Information as of December 2025</t>
  </si>
  <si>
    <t>Eurostat: Information as of December 2024</t>
  </si>
  <si>
    <t>Central Bank of the Republic of Kosovo: Information as of October 2025</t>
  </si>
  <si>
    <t>National Bank of the Republic of North Macedonia: Information as of September 2025</t>
  </si>
  <si>
    <t>National Bank of Moldova: Information as of October 2025</t>
  </si>
  <si>
    <t>National Bank of Romania: Information as of December 2025</t>
  </si>
  <si>
    <t>Serbia, CEIC Data: Information as of December 2025</t>
  </si>
  <si>
    <t>National Bank of Ukraine: Information as of December 2025</t>
  </si>
  <si>
    <t>Total covered assets in GAR</t>
  </si>
  <si>
    <t>Assets covered in numerator of GAR</t>
  </si>
  <si>
    <t>Assets covered in denominator of GAR</t>
  </si>
  <si>
    <t>Assets excluded from GAR calculation</t>
  </si>
  <si>
    <t>% of eligible assets over total assets</t>
  </si>
  <si>
    <t>% of aligned assets over total assets</t>
  </si>
  <si>
    <t>% of aligned assets over eligible assets</t>
  </si>
  <si>
    <t>Manual data collection, Central Database.</t>
  </si>
  <si>
    <t>Limited Assurance Audit.</t>
  </si>
  <si>
    <t>Instances of non-compliance with laws and regulations</t>
  </si>
  <si>
    <r>
      <t>Total number of significant</t>
    </r>
    <r>
      <rPr>
        <b/>
        <vertAlign val="superscript"/>
        <sz val="11"/>
        <rFont val="Arial"/>
        <family val="2"/>
      </rPr>
      <t>1</t>
    </r>
    <r>
      <rPr>
        <b/>
        <sz val="11"/>
        <rFont val="Arial"/>
        <family val="2"/>
      </rPr>
      <t xml:space="preserve"> instances of non-compliance with laws and regulations</t>
    </r>
  </si>
  <si>
    <r>
      <rPr>
        <sz val="11"/>
        <color rgb="FF000000"/>
        <rFont val="Arial"/>
        <family val="2"/>
      </rPr>
      <t>Instances for which fines were incurred</t>
    </r>
    <r>
      <rPr>
        <vertAlign val="superscript"/>
        <sz val="11"/>
        <color rgb="FF000000"/>
        <rFont val="Arial"/>
        <family val="2"/>
      </rPr>
      <t>1</t>
    </r>
  </si>
  <si>
    <t>Instances for which non-monetary sanctions were incurred</t>
  </si>
  <si>
    <t>Fines paid for instances of non-compliance with laws and regulations</t>
  </si>
  <si>
    <t>Number of fines for instances of non-compliance with laws and regulations</t>
  </si>
  <si>
    <t>o/w occurred in the current reporting period</t>
  </si>
  <si>
    <t>o/w occurred in the previous reporting period</t>
  </si>
  <si>
    <t>Monetary value of fines for instances of non-compliance with laws and regulations</t>
  </si>
  <si>
    <t>Group Compliance Reporting System and Risk Event Database.</t>
  </si>
  <si>
    <t xml:space="preserve">Note: </t>
  </si>
  <si>
    <t>Critical concerns</t>
  </si>
  <si>
    <t>Criminal offences</t>
  </si>
  <si>
    <r>
      <t>Non-compliance with internal policies</t>
    </r>
    <r>
      <rPr>
        <vertAlign val="superscript"/>
        <sz val="11"/>
        <rFont val="Arial"/>
        <family val="2"/>
      </rPr>
      <t>1</t>
    </r>
  </si>
  <si>
    <t>Human rights violations</t>
  </si>
  <si>
    <t>Material fines, penalties and compensation for damages for the indicators stated above</t>
  </si>
  <si>
    <t>Total amount</t>
  </si>
  <si>
    <t>Group Compliance Reporting System, Risk Event Database and Whistleblowing System.</t>
  </si>
  <si>
    <t>Staff trained on financial crime risks</t>
  </si>
  <si>
    <t>ProCredit Onboarding Programme participants</t>
  </si>
  <si>
    <t>Managers</t>
  </si>
  <si>
    <t>Accounts closed or client relationships terminated due to risk of financial crime</t>
  </si>
  <si>
    <t>Number of accounts closed</t>
  </si>
  <si>
    <t>Number of client relationships ended</t>
  </si>
  <si>
    <t xml:space="preserve">Number of client accounts screened against financial crime risks </t>
  </si>
  <si>
    <t>Number of client accounts screened against financial crime risk</t>
  </si>
  <si>
    <t>all</t>
  </si>
  <si>
    <t>Share of total client accounts screened against financial crime risks (%)</t>
  </si>
  <si>
    <t>Quarterly AML Reports of ProCredit banks.</t>
  </si>
  <si>
    <t xml:space="preserve">Number of processes assessed </t>
  </si>
  <si>
    <t>Number of scenarios evaluated</t>
  </si>
  <si>
    <t>Number of significant risks related to corruption identified through the fraud risk assessment</t>
  </si>
  <si>
    <t>Risk Assessments of all ProCredit banks, PCH and Quipu.</t>
  </si>
  <si>
    <t>The current indicator is marked as NA for the FY2025 due to a process change to the Internal Control System (ICS). For this transitional period, this assessment has not been performed as such.</t>
  </si>
  <si>
    <r>
      <t>Risk awareness trainings</t>
    </r>
    <r>
      <rPr>
        <b/>
        <vertAlign val="superscript"/>
        <sz val="12"/>
        <color theme="0"/>
        <rFont val="Arial"/>
        <family val="2"/>
      </rPr>
      <t>1</t>
    </r>
    <r>
      <rPr>
        <b/>
        <sz val="12"/>
        <color theme="0"/>
        <rFont val="Arial"/>
        <family val="2"/>
      </rPr>
      <t xml:space="preserve"> 2025</t>
    </r>
  </si>
  <si>
    <t>Number of staff trained in risk awareness</t>
  </si>
  <si>
    <t xml:space="preserve">Total hours of risk awareness training </t>
  </si>
  <si>
    <t>Risk Awareness Training overviews from ProCredit institutions; Employee Database.</t>
  </si>
  <si>
    <r>
      <rPr>
        <vertAlign val="superscript"/>
        <sz val="11"/>
        <color rgb="FF000000"/>
        <rFont val="Arial"/>
        <family val="2"/>
      </rPr>
      <t>1</t>
    </r>
    <r>
      <rPr>
        <sz val="11"/>
        <color rgb="FF000000"/>
        <rFont val="Arial"/>
        <family val="2"/>
      </rPr>
      <t xml:space="preserve"> Risk awareness trainings refer to operational risk, fraud, and information security awareness (including cyber security and data security).</t>
    </r>
    <r>
      <rPr>
        <vertAlign val="superscript"/>
        <sz val="11"/>
        <color rgb="FF000000"/>
        <rFont val="Arial"/>
        <family val="2"/>
      </rPr>
      <t xml:space="preserve">
</t>
    </r>
    <r>
      <rPr>
        <sz val="11"/>
        <color rgb="FF000000"/>
        <rFont val="Arial"/>
        <family val="2"/>
      </rPr>
      <t>Employees of the ProCredit Reporting office in North Macedonia</t>
    </r>
    <r>
      <rPr>
        <sz val="11"/>
        <rFont val="Arial"/>
        <family val="2"/>
      </rPr>
      <t xml:space="preserve"> and employees of Quipu of different locations</t>
    </r>
    <r>
      <rPr>
        <sz val="11"/>
        <color rgb="FF000000"/>
        <rFont val="Arial"/>
        <family val="2"/>
      </rPr>
      <t xml:space="preserve"> are presented under Germany. The risk awareness training may also be combined with other training topics. For the data that is not part of the employee database, the figures were collected manually. 
Please note that risk awareness training is mandatory for all group employees and must be completed at least once every two years in accordance with our internal policy. As such, the data presented above cover only the FY2025.</t>
    </r>
  </si>
  <si>
    <t xml:space="preserve">Total gross and net losses from operational and fraud-related loss events </t>
  </si>
  <si>
    <t xml:space="preserve">Gross (EUR) </t>
  </si>
  <si>
    <t>Net (EUR)</t>
  </si>
  <si>
    <t>Risk Event Database (cut-off time for 2025: 28.01.2026; 2024: 21.01.2025; 2023: 22.01.2024).</t>
  </si>
  <si>
    <t>Loss events reported during the reporting year are presented in the table. Boundary credit-related operational risk events are included.</t>
  </si>
  <si>
    <t>Annual expenditures for membership fees (EUR)</t>
  </si>
  <si>
    <t>Questionnaire.</t>
  </si>
  <si>
    <t>Data received from PCB Ecuador and from PCH was in USD and has been converted to EUR at an exchange rate of USD 1 = EUR 0.91.</t>
  </si>
  <si>
    <t>Across all countries</t>
  </si>
  <si>
    <t>All ProCredit banks are members of the banking association in their respective countries and of the German Chamber of Commerce or Industry.</t>
  </si>
  <si>
    <t>Country-specific</t>
  </si>
  <si>
    <t>Kosovo Corporate Social Responsibility Network
European Investors Council
Kosovo Chamber of Commerce
Supervisory Board of NALED (National Alliance for Local Economic Development)
Foreign Investment Council (FIC)
Business Intelligence Institute
The Foreign Investors Association Albania (FIAA)
International Chamber of Commerce (ICC) Albania
American Chamber of Commerce (AmCham)
Association - Green Navigator of the Western Balkans (WBGN)
Deposit Insurance Agency
Association of Professional Risk Managers
National Association of Appraisers of Serbia
Tourist associations of Sarajevo Canton, Herzegovina-Neretva Canton and Tuzla Canton
UN Global Compact
Macedonian Chamber of Commerce
ICT Chamber of Commerce (Masit)
Macedonian Transport Association (Makam-Trans)
Bulgarian-Romanian Chamber of Commerce (BRCC)
Chamber of Commerce Switzerland-Romania (CCE-R)</t>
  </si>
  <si>
    <t>European Business Association
EU-Georgia Business Council
Business Association of Georgia
Global Compact Network Georgia
American Chamber of Commerce
The Association of Corporate Treasurers
German Economic Union
Moldovan-German Economic Cooperation Association (MDW)
Chamber of Commerce and Industry of the Republic of Moldova (CCI RM)
EMA – Ukrainian Interbank Payment Systems Member Association</t>
  </si>
  <si>
    <t>British Chamber of commerce
Global Compact Ecuador
LGBTIQ+ Chamber
Sustainability Protocol of the Banking Association (Protocolo de Sostenibilidad)
2X Global</t>
  </si>
  <si>
    <t>2X Global
UN Global Compact
UNEP FI - Principles for Responsible Banking (PRB)
Financial Alliance for Women
Ost-Ausschuss der deutschen Wirtschaft e.V. 
Einlagensicherungsfonds deutscher Banken e.V.
Verband der Auslandsbanken</t>
  </si>
  <si>
    <t>Environmental and social principles and standards</t>
  </si>
  <si>
    <t>CITES (Convention on International Trade in Endangered Species of Wild Fauna and Flora) 
Convention on Biological Diversity (CBD) 
Convention on the Conservation of European Wildlife and Natural Habitats (Bern Convention) 
Convention on the Conservation of Migratory Species of Wild Animals (Bonn Convention) 
Convention on Wetlands of International Importance (Ramsar Convention) 
Eco-Management and Audit Scheme (EMAS) 
ISO 14001:2015 and ISO 14064:1
IUCN Guidelines on Protected Areas 
World Heritage Convention 
Montreal Protocol 
Partnership for Carbon Accounting Financials (PCAF) 
Science Based Targets initiative (SBTi) 
European Convention on Human Rights (1950) 
IFC/MIGA Joint Policy Statement on Forced Labour and Harmful Child Labour 
ILO Declaration on Fundamental Principles and Rights at Work (1998) 
Universal Declaration of Human Rights (1948) 
Entrepreneurs for future. Declaration to operate according to Paris 2015 climate contract 
IFC Performance Standards 
EBRD Performance Requirements 
UN Global Compact 
UNEP FI - Principles for Responsible Banking (PRB)</t>
  </si>
  <si>
    <t>Information security and quality management principles and standards</t>
  </si>
  <si>
    <t xml:space="preserve">3-D Secure Security Requirements 
ISO 20000-1:2011 
ISO 27001:2013 
PCI DSS 
PCI Card Production 
PCI PIN Security 
ISO 9001:2015 </t>
  </si>
  <si>
    <t>Sustainability context indicators</t>
  </si>
  <si>
    <t>Reference year</t>
  </si>
  <si>
    <t>Bosnia &amp; Herzegovina</t>
  </si>
  <si>
    <t>EU 27</t>
  </si>
  <si>
    <t>10.0</t>
  </si>
  <si>
    <t>7.3*</t>
  </si>
  <si>
    <r>
      <rPr>
        <vertAlign val="superscript"/>
        <sz val="11"/>
        <color rgb="FF000000"/>
        <rFont val="Arial"/>
        <family val="2"/>
      </rPr>
      <t xml:space="preserve">2 </t>
    </r>
    <r>
      <rPr>
        <sz val="11"/>
        <color rgb="FF000000"/>
        <rFont val="Arial"/>
        <family val="2"/>
      </rPr>
      <t xml:space="preserve">Unemployment rate 
(% of total labour force, ILO modelled estimates, Nov. 2024 (%) </t>
    </r>
  </si>
  <si>
    <t>10.5*</t>
  </si>
  <si>
    <t>9.8**</t>
  </si>
  <si>
    <r>
      <t xml:space="preserve"> </t>
    </r>
    <r>
      <rPr>
        <vertAlign val="superscript"/>
        <sz val="11"/>
        <color rgb="FF000000"/>
        <rFont val="Arial"/>
        <family val="2"/>
      </rPr>
      <t xml:space="preserve">3 </t>
    </r>
    <r>
      <rPr>
        <sz val="11"/>
        <color rgb="FF000000"/>
        <rFont val="Arial"/>
        <family val="2"/>
      </rPr>
      <t>GDP per capita, current prices 
(USD per capita)</t>
    </r>
  </si>
  <si>
    <r>
      <rPr>
        <vertAlign val="superscript"/>
        <sz val="11"/>
        <color rgb="FF000000"/>
        <rFont val="Arial"/>
        <family val="2"/>
      </rPr>
      <t xml:space="preserve">4 </t>
    </r>
    <r>
      <rPr>
        <sz val="11"/>
        <color rgb="FF000000"/>
        <rFont val="Arial"/>
        <family val="2"/>
      </rPr>
      <t>Agriculture, forestry, and fishing, value added
(% of GDP)</t>
    </r>
  </si>
  <si>
    <r>
      <rPr>
        <vertAlign val="superscript"/>
        <sz val="11"/>
        <color rgb="FF000000"/>
        <rFont val="Arial"/>
        <family val="2"/>
      </rPr>
      <t xml:space="preserve">5 </t>
    </r>
    <r>
      <rPr>
        <sz val="11"/>
        <color rgb="FF000000"/>
        <rFont val="Arial"/>
        <family val="2"/>
      </rPr>
      <t>Estimates of informal output
(% of official GDP)</t>
    </r>
  </si>
  <si>
    <t>32.8</t>
  </si>
  <si>
    <t>31.0</t>
  </si>
  <si>
    <t>32.7</t>
  </si>
  <si>
    <t>33.4</t>
  </si>
  <si>
    <t>61.8</t>
  </si>
  <si>
    <t>34.1</t>
  </si>
  <si>
    <t>40.4</t>
  </si>
  <si>
    <t>30.8</t>
  </si>
  <si>
    <t>46.9</t>
  </si>
  <si>
    <t>15.6</t>
  </si>
  <si>
    <r>
      <rPr>
        <vertAlign val="superscript"/>
        <sz val="11"/>
        <color rgb="FF000000"/>
        <rFont val="Arial"/>
        <family val="2"/>
      </rPr>
      <t xml:space="preserve">6 </t>
    </r>
    <r>
      <rPr>
        <sz val="11"/>
        <color rgb="FF000000"/>
        <rFont val="Arial"/>
        <family val="2"/>
      </rPr>
      <t>Human flight and brain drain index
(0=Low, 10=High)</t>
    </r>
  </si>
  <si>
    <t>6.4*</t>
  </si>
  <si>
    <t>8.9*</t>
  </si>
  <si>
    <r>
      <rPr>
        <vertAlign val="superscript"/>
        <sz val="11"/>
        <color rgb="FF000000"/>
        <rFont val="Arial"/>
        <family val="2"/>
      </rPr>
      <t xml:space="preserve">7 </t>
    </r>
    <r>
      <rPr>
        <sz val="11"/>
        <color rgb="FF000000"/>
        <rFont val="Arial"/>
        <family val="2"/>
      </rPr>
      <t xml:space="preserve">MSMEs' economic relevance: people employed
(% of total employed people) </t>
    </r>
  </si>
  <si>
    <t>80*</t>
  </si>
  <si>
    <t>69.1*</t>
  </si>
  <si>
    <t>63**</t>
  </si>
  <si>
    <t>80.4*</t>
  </si>
  <si>
    <t>73.5*</t>
  </si>
  <si>
    <t>66.1*</t>
  </si>
  <si>
    <t>63.8*</t>
  </si>
  <si>
    <t>68.7*</t>
  </si>
  <si>
    <t>62.7*</t>
  </si>
  <si>
    <t>61.0**</t>
  </si>
  <si>
    <t>65.7*</t>
  </si>
  <si>
    <t>68.4*</t>
  </si>
  <si>
    <t>57.2*</t>
  </si>
  <si>
    <t>52.9*</t>
  </si>
  <si>
    <r>
      <rPr>
        <vertAlign val="superscript"/>
        <sz val="11"/>
        <color rgb="FF000000"/>
        <rFont val="Arial"/>
        <family val="2"/>
      </rPr>
      <t xml:space="preserve">8 </t>
    </r>
    <r>
      <rPr>
        <sz val="11"/>
        <color rgb="FF000000"/>
        <rFont val="Arial"/>
        <family val="2"/>
      </rPr>
      <t>Proportion of women in managerial positions (%), SDG indicator 5.5.2</t>
    </r>
  </si>
  <si>
    <t>39.94*</t>
  </si>
  <si>
    <t>36.1**</t>
  </si>
  <si>
    <t>41.0***</t>
  </si>
  <si>
    <r>
      <rPr>
        <vertAlign val="superscript"/>
        <sz val="11"/>
        <color rgb="FF000000"/>
        <rFont val="Arial"/>
        <family val="2"/>
      </rPr>
      <t xml:space="preserve">9 </t>
    </r>
    <r>
      <rPr>
        <sz val="11"/>
        <color rgb="FF000000"/>
        <rFont val="Arial"/>
        <family val="2"/>
      </rPr>
      <t>Climate vulnerability vs. adaptation readiness
(0=Low readiness &amp; high vulnerability, 1=High readiness &amp; low vulnerability)</t>
    </r>
  </si>
  <si>
    <r>
      <rPr>
        <vertAlign val="superscript"/>
        <sz val="11"/>
        <color rgb="FF000000"/>
        <rFont val="Arial"/>
        <family val="2"/>
      </rPr>
      <t xml:space="preserve">10 </t>
    </r>
    <r>
      <rPr>
        <sz val="11"/>
        <color rgb="FF000000"/>
        <rFont val="Arial"/>
        <family val="2"/>
      </rPr>
      <t>Number of times that PM2.5 concentration levels exceed WHO guidelines</t>
    </r>
  </si>
  <si>
    <t>2 to 3</t>
  </si>
  <si>
    <t>1 to 2</t>
  </si>
  <si>
    <t>3 to 5</t>
  </si>
  <si>
    <r>
      <rPr>
        <vertAlign val="superscript"/>
        <sz val="11"/>
        <color rgb="FF000000"/>
        <rFont val="Arial"/>
        <family val="2"/>
      </rPr>
      <t xml:space="preserve">11 </t>
    </r>
    <r>
      <rPr>
        <sz val="11"/>
        <color rgb="FF000000"/>
        <rFont val="Arial"/>
        <family val="2"/>
      </rPr>
      <t>Renewable energy share of electricity production
(%GWh)</t>
    </r>
  </si>
  <si>
    <t>100.0</t>
  </si>
  <si>
    <r>
      <rPr>
        <vertAlign val="superscript"/>
        <sz val="11"/>
        <color rgb="FF000000"/>
        <rFont val="Arial"/>
        <family val="2"/>
      </rPr>
      <t xml:space="preserve">12 </t>
    </r>
    <r>
      <rPr>
        <sz val="11"/>
        <color rgb="FF000000"/>
        <rFont val="Arial"/>
        <family val="2"/>
      </rPr>
      <t>Energy efficiency measured in terms of primary energy and GDP
(MJ per 2017 USD PPP)</t>
    </r>
  </si>
  <si>
    <t>4.7</t>
  </si>
  <si>
    <t>2.4</t>
  </si>
  <si>
    <t>2.7</t>
  </si>
  <si>
    <r>
      <rPr>
        <vertAlign val="superscript"/>
        <sz val="11"/>
        <color rgb="FF000000"/>
        <rFont val="Arial"/>
        <family val="2"/>
      </rPr>
      <t xml:space="preserve">13 </t>
    </r>
    <r>
      <rPr>
        <sz val="11"/>
        <color rgb="FF000000"/>
        <rFont val="Arial"/>
        <family val="2"/>
      </rPr>
      <t>Transparency International Corruption Perception Index Score
(0=Highly corrupt, 100=Very clean)</t>
    </r>
  </si>
  <si>
    <r>
      <rPr>
        <vertAlign val="superscript"/>
        <sz val="11"/>
        <color rgb="FF000000"/>
        <rFont val="Arial"/>
        <family val="2"/>
      </rPr>
      <t xml:space="preserve">14 </t>
    </r>
    <r>
      <rPr>
        <sz val="11"/>
        <color rgb="FF000000"/>
        <rFont val="Arial"/>
        <family val="2"/>
      </rPr>
      <t>Equal treatment and absence of discrimination
(0=Very unlikely, 1=Very likely)</t>
    </r>
  </si>
  <si>
    <r>
      <t xml:space="preserve">Data sources and notes on methodology: </t>
    </r>
    <r>
      <rPr>
        <sz val="11"/>
        <color rgb="FF000000"/>
        <rFont val="Arial"/>
        <family val="2"/>
      </rPr>
      <t>For consistency, the reference year is set as the most recent year with available data for the majority of the listed countries.</t>
    </r>
  </si>
  <si>
    <r>
      <rPr>
        <u/>
        <vertAlign val="superscript"/>
        <sz val="11"/>
        <color theme="10"/>
        <rFont val="Arial"/>
        <family val="2"/>
      </rPr>
      <t>2</t>
    </r>
    <r>
      <rPr>
        <u/>
        <sz val="11"/>
        <color theme="10"/>
        <rFont val="Arial"/>
        <family val="2"/>
      </rPr>
      <t xml:space="preserve"> International Labour Organization (2025), Unemployment rate by sex and age - ILO modelled estimates, Nov. 2024 (%), Annual, Total 15+. *Reference year for Kosovo is 2023, value for Kosovo: SDG indicator 8.5.2 - Unemployment rate (%) Annual, Labour Force Statistics. ** Reference year for Ukraine is 2021, value for Ukraine: SDG indicator 8.5.2 - Unemployment rate (%) Annual, Labour Force Statistics. Available at https://ilostat.ilo.org/data/#  (both databases accessed: 17.03.2025)</t>
    </r>
  </si>
  <si>
    <r>
      <rPr>
        <u/>
        <vertAlign val="superscript"/>
        <sz val="11"/>
        <color theme="10"/>
        <rFont val="Arial"/>
        <family val="2"/>
      </rPr>
      <t>6</t>
    </r>
    <r>
      <rPr>
        <u/>
        <sz val="11"/>
        <color theme="10"/>
        <rFont val="Arial"/>
        <family val="2"/>
      </rPr>
      <t xml:space="preserve"> The Fund for Peace (2024), Human flight and brain drain index, Country Dashboard. *Reference year for North Macedonia and Ukraine is 2023. Available at https://fragilestatesindex.org/country-data/ (accessed: 17.03.2025). 
Note: The Human Flight and Brain Drain Indicator considers the economic impact of human displacement (for economic or political reasons) and the consequences this may have on a country’s development. On the one hand, this may involve the voluntary emigration of the middle class – particularly economically productive segments of the population, such as entrepreneurs, or skilled workers such as physicians – due to economic deterioration in their home country and the hope of better opportunities farther afield. On the other hand, it may involve the forced displacement of professionals or intellectuals who are fleeing their country due to actual or feared persecution or repression, and specifically the economic impact that displacement may wreak on an economy through the loss of productive, skilled professional labor.</t>
    </r>
  </si>
  <si>
    <r>
      <rPr>
        <u/>
        <vertAlign val="superscript"/>
        <sz val="11"/>
        <color theme="10"/>
        <rFont val="Arial"/>
        <family val="2"/>
      </rPr>
      <t>8</t>
    </r>
    <r>
      <rPr>
        <u/>
        <sz val="11"/>
        <color theme="10"/>
        <rFont val="Arial"/>
        <family val="2"/>
      </rPr>
      <t xml:space="preserve"> International Labour Organization (2023), Proportion of women in managerial positions (SDG labour market indicators (ILOSDG) (%), Annual) *Reference year for Ecuador is 2024, **Reference year for Georgia is 2020, ***Reference year for Ukraine is 2021, available at https://ilostat.ilo.org/data/ (accessed: 17.03.2025) </t>
    </r>
  </si>
  <si>
    <r>
      <rPr>
        <u/>
        <vertAlign val="superscript"/>
        <sz val="11"/>
        <color theme="10"/>
        <rFont val="Arial"/>
        <family val="2"/>
      </rPr>
      <t>9</t>
    </r>
    <r>
      <rPr>
        <u/>
        <sz val="11"/>
        <color theme="10"/>
        <rFont val="Arial"/>
        <family val="2"/>
      </rPr>
      <t xml:space="preserve"> Notre Dame Global Adaptation Initiative (2022), Notre Dame ND-GAIN Country Index 2022, available at https://gain.nd.edu/our-work/country-index/rankings/ (accessed: 17.03.2024)
Note: Index is composed of two key dimensions of adaptation: vulnerability and readiness. Vulnerability measures a country's exposure, sensitivity and capacity to adapt to the negative effects of climate change. ND-GAIN measures overall vulnerability by considering six life-supporting sectors – food, water, health, ecosystem service, human habitat, and infrastructure. Readiness measures a country’s ability to leverage investments and convert them to adaptation actions. ND-GAIN measures overall readiness by considering three components – economic readiness, governance readiness and social readiness. </t>
    </r>
  </si>
  <si>
    <r>
      <rPr>
        <u/>
        <vertAlign val="superscript"/>
        <sz val="11"/>
        <color theme="10"/>
        <rFont val="Arial"/>
        <family val="2"/>
      </rPr>
      <t>14</t>
    </r>
    <r>
      <rPr>
        <u/>
        <sz val="11"/>
        <color theme="10"/>
        <rFont val="Arial"/>
        <family val="2"/>
      </rPr>
      <t xml:space="preserve"> World Bank Group (2024), Prosperity Data 360: Equal treatment and absence of discrimination (WJP Rule of Law Index) 2023, available at https://prosperitydata360.worldbank.org/en/indicator/WJP+ROL+4+1 (accessed: 19.03.2025)</t>
    </r>
  </si>
  <si>
    <t>Principles for Responsible Banking (PRB)</t>
  </si>
  <si>
    <r>
      <rPr>
        <sz val="12"/>
        <color rgb="FFC31F33"/>
        <rFont val="Arial"/>
        <family val="2"/>
      </rPr>
      <t>Principle 1:</t>
    </r>
    <r>
      <rPr>
        <b/>
        <sz val="12"/>
        <color rgb="FFC31F33"/>
        <rFont val="Arial"/>
        <family val="2"/>
      </rPr>
      <t xml:space="preserve">
</t>
    </r>
    <r>
      <rPr>
        <b/>
        <sz val="14"/>
        <color rgb="FFC31F33"/>
        <rFont val="Arial"/>
        <family val="2"/>
      </rPr>
      <t>Alignment</t>
    </r>
  </si>
  <si>
    <r>
      <rPr>
        <sz val="12"/>
        <color rgb="FF7BB4AB"/>
        <rFont val="Arial"/>
        <family val="2"/>
      </rPr>
      <t>Principle 2:</t>
    </r>
    <r>
      <rPr>
        <b/>
        <sz val="12"/>
        <color rgb="FF7BB4AB"/>
        <rFont val="Arial"/>
        <family val="2"/>
      </rPr>
      <t xml:space="preserve">
</t>
    </r>
    <r>
      <rPr>
        <b/>
        <sz val="14"/>
        <color rgb="FF7BB4AB"/>
        <rFont val="Arial"/>
        <family val="2"/>
      </rPr>
      <t>Impact and Target Setting</t>
    </r>
  </si>
  <si>
    <r>
      <rPr>
        <sz val="12"/>
        <color rgb="FF30624F"/>
        <rFont val="Arial"/>
        <family val="2"/>
      </rPr>
      <t>Principle 3:</t>
    </r>
    <r>
      <rPr>
        <b/>
        <sz val="12"/>
        <color rgb="FF30624F"/>
        <rFont val="Arial"/>
        <family val="2"/>
      </rPr>
      <t xml:space="preserve">
</t>
    </r>
    <r>
      <rPr>
        <b/>
        <sz val="14"/>
        <color rgb="FF30624F"/>
        <rFont val="Arial"/>
        <family val="2"/>
      </rPr>
      <t>Clients and Customers</t>
    </r>
  </si>
  <si>
    <t>The activities of the ProCredit group comprise the financing of micro, small and medium-sized enterprises (MSMEs) and retail banking for private clients. We operate in South Eastern Europe, Eastern Europe, South America and Germany. The superordinated company of the group is ProCredit Holding, based in Frankfurt am Main. Through our business activities we aim to sustainably provide a return on investment for our shareholders while making a contribution to economic, social and ecological development.
Our business strategy is based on long-term relationships with our clients as well as a prudent approach to risk. The group does not engage in speculative lines of business. We offer banking services in the areas of financing, account operations, payments and deposits, and we also support our clients in their long-term investment projects. In addition, we offer efficient solutions for trade finance business and international payments through our network of banks, as well as project finance for renewable energy projects.
Sustainable development is an important component of our business strategy, and the aim of our activities is to make a positive, sustainable contribution to the environment and society while minimising any potential negative impacts. Our Impact Report discloses our efforts to fulfil this goal. Specifically, we focus on actions to meet targets related to the Sustainable Development Goals (SDGs). We also cover our efforts related to the Paris Climate Agreement in our Climate Action disclosures in SDG 13. Within our Gender Action Plan we have a defined focus on gender equity, in line with SDG 5. Additionally, all other SDGs, international principles, standards and memberships are covered in the 2025 Annual Report.</t>
  </si>
  <si>
    <t>The ProCredit group’s activities aim to sustainably provide a return on investment for our shareholders while making a contribution to economic, social, and ecological development. On this note, the group has conducted periodic impact analyses since 2017. In 2024 and again in 2025, we conducted a comprehensive materiality assessment in accordance with the European Sustainability Reporting Standards (ESRS) to ensure compliance with the Corporate Sustainability Reporting Directive (CSRD). Following this assessment, we developed a detailed report which was externally audited to validate its accuracy and reliability, and which resulted in climate change materiality from an impact perspective.
Regarding climate change, in 2021 we selected the Partnership for Carbon Accounting Financials (PCAF) standard as the main tool to measure our performance on climate change for Scope 3 emissions. In 2022, to set our targets and develop our climate transition plan, we also aligned ourselves with the Science Based Target initiative (SBTi). In 2023, we set our near-term targets with SBTi and started to implement the recommendations in the UNEP FI Principles for Responsible Banking. In 2024, we published our Climate Action Strategy, which aims to define our approach towards climate-related risks and opportunities as well as our decarbonisation path and targets. Our Group Climate Transition Plan was published in early 2025. 
Moreover, we continued our voluntary active participation in the Finance Leadership Group on Plastic convened by UNEP FI. Our goal is to provide valuable input to the Intergovernmental Negotiating Committee (INC) on ending plastic pollution from a private finance perspective and to build awareness and readiness within the private financial sector to respond to the forthcoming treaty. In 2025, we continued working on our previously set targets and we estimate an update in the guidelines in 2026, which will reflect our inclusive approach.
Finally, we published our DEI strategy in 2025, which sets clear goals in terms of diversity, equity and inclusion with our clients, customers and societies and is meant to support the implementation of our inclusive finance approach.</t>
  </si>
  <si>
    <t xml:space="preserve">We aim to be a stable partner that guides our clients, which are mainly MSMEs, towards sustainable development. The core of our sustainability principles is captured in our Code of Conduct, which is the first set of principles that the ProCredit banks ask their employees, clients and suppliers to commit to. In the Code of Conduct, we address environmental, social and governance (ESG) standards, such as ethical behaviour (anti-corruption, anti-money laundering practices, diversity, anti-discrimination, etc.), social issues (human rights, labour rights, etc.) and environmental issues (environmental awareness, environmental risk assessment, promotion of green investments, etc.).
In addition, careful analysis of our clients’ social and environmental risks is an integral part of our credit decision processes, with the goal to minimise our negative impact and potential environmental and social risk, as shown by our Group Environmental Management Policy, our Group Standards for Managing the Environmental and Social Impact of Lending, and our Plastic Strategy. In the context of sector prioritisation, and knowing our main impacts and risks, in 2024 we established a working group on sustainable agriculture to tackle the risks and impacts of this vulnerable sector that is so relevant in our portfolio, which resulted in a well-defined approach that was approved in 2025.
ProCredit aims to promote – and engage all clients in – sustainable practices, including green building, e-cars, and green deposits for private individuals, and renewable energies, energy-efficient measures, and green technologies for our business clients. The impact of these efforts is reflected in the fact that green loans make up more than 18% of our total portfolio.
Additionally, by providing inclusive financial services, we aim to serve all clients equally in all their needs, including women and youth in business, clients in rural areas and startups. </t>
  </si>
  <si>
    <t>Links &amp; References</t>
  </si>
  <si>
    <t>Annual Report 2025</t>
  </si>
  <si>
    <t>Climate Action Strategy</t>
  </si>
  <si>
    <t>Code of Conduct</t>
  </si>
  <si>
    <t>-Fundamental Information about the group</t>
  </si>
  <si>
    <t>Plastic Strategy</t>
  </si>
  <si>
    <t>-Group Sustainability Statement</t>
  </si>
  <si>
    <t>-General Disclosures</t>
  </si>
  <si>
    <t>Group Environmental Management Policy</t>
  </si>
  <si>
    <t>Impact Report Package 2025, Datasheet</t>
  </si>
  <si>
    <t>Managing the Environmental and Social Impact of Lending</t>
  </si>
  <si>
    <t>- Sheet 3.4 Portfolio Emissions</t>
  </si>
  <si>
    <t>Human Rights Statement</t>
  </si>
  <si>
    <t>-Sheet 3.1 Customers</t>
  </si>
  <si>
    <t>Impact Report Package 2025, Impact Report, p. 17</t>
  </si>
  <si>
    <t>- SDG 13 Climate Action</t>
  </si>
  <si>
    <t>- Sheet 3.3 Environmental lending</t>
  </si>
  <si>
    <t>Impact Report Package 2022, Impact Report</t>
  </si>
  <si>
    <t>Group Diversity, Equity, and Inclusion Strategy</t>
  </si>
  <si>
    <t>- Developments in our Plastic Strategy</t>
  </si>
  <si>
    <r>
      <rPr>
        <sz val="12"/>
        <color rgb="FFF36D25"/>
        <rFont val="Arial"/>
        <family val="2"/>
      </rPr>
      <t>Principle 4:</t>
    </r>
    <r>
      <rPr>
        <b/>
        <sz val="12"/>
        <color rgb="FFF36D25"/>
        <rFont val="Arial"/>
        <family val="2"/>
      </rPr>
      <t xml:space="preserve">
</t>
    </r>
    <r>
      <rPr>
        <b/>
        <sz val="14"/>
        <color rgb="FFF36D25"/>
        <rFont val="Arial"/>
        <family val="2"/>
      </rPr>
      <t>Stakeholders</t>
    </r>
  </si>
  <si>
    <r>
      <rPr>
        <sz val="12"/>
        <color rgb="FF00548A"/>
        <rFont val="Arial"/>
        <family val="2"/>
      </rPr>
      <t>Principle 5:</t>
    </r>
    <r>
      <rPr>
        <b/>
        <sz val="12"/>
        <color rgb="FF00548A"/>
        <rFont val="Arial"/>
        <family val="2"/>
      </rPr>
      <t xml:space="preserve">
</t>
    </r>
    <r>
      <rPr>
        <b/>
        <sz val="14"/>
        <color rgb="FF00548A"/>
        <rFont val="Arial"/>
        <family val="2"/>
      </rPr>
      <t>Governance and Culture</t>
    </r>
  </si>
  <si>
    <r>
      <rPr>
        <sz val="12"/>
        <color rgb="FF279B48"/>
        <rFont val="Arial"/>
        <family val="2"/>
      </rPr>
      <t>Principle 6:</t>
    </r>
    <r>
      <rPr>
        <b/>
        <sz val="12"/>
        <color rgb="FF279B48"/>
        <rFont val="Arial"/>
        <family val="2"/>
      </rPr>
      <t xml:space="preserve">
</t>
    </r>
    <r>
      <rPr>
        <b/>
        <sz val="14"/>
        <color rgb="FF279B48"/>
        <rFont val="Arial"/>
        <family val="2"/>
      </rPr>
      <t>Transparency and Accountability</t>
    </r>
  </si>
  <si>
    <t>We engage with numerous stakeholders to achieve society’s goals. ProCredit works in continuous collaboration with important IFIs, such as the EBRD, MIGA, OeEB and Finance in Motion, to promote sustainable finance through access to funds, technical assistance, and other interventions. 
Furthermore, we are signatories to relevant sustainable standards and memberships, such as the UN Global Compact, PCAF, GRI, SBTi and the Finance Leadership Group on Plastic to the Intergovernmental Negotiation Committee (INC). With regard to inclusive finance, we engage with organisations such as 2X Global and the Financial Alliance for Women, among other local initiatives. In addition, we address all our clients and suppliers, assessing and promoting sustainable practices and managing environmental and social (E&amp;S) risk. The result of these efforts can be seen in the large share of sustainable suppliers in our supplier base and in the distribution of E&amp;S risk categories in our portfolio. Moreover, in our Group Climate Transition Plan we delve into client engagement as a target to decarbonise our loan portfolio, which includes recommendations from our memberships and regulatory requirements, such as the European Banking Authority (EBA).</t>
  </si>
  <si>
    <t>The management of our positive and negative (potential) impact is a priority at the management board level. ProCredit has a Group Sustainability Steering Committee (GSSC) and an ESG Risk Sub-committee that includes management board members and which addresses the main topics related to sustainability and the environment at the group level. Moreover, our Code of Conduct and Business Strategy are focused on managing our impact. This includes our Climate Action Strategy, Group Climate Transition Plan, and DEI Strategy, which are integral components derived from our overall Business Strategy. Additionally, various policies and standards support the effective implementation of the principles (e.g. our Group Environmental Management Policy, Plastic Strategy, Group Guidelines Sustainable Suppliers, and Group Standards for Managing the Environmental and Social Impact of Lending).
The Group Risk Management Committee (GRMC) is the main group-level body responsible for defining strategies and management actions related to the group’s risk exposure. That includes all the due diligence processes to assess, monitor and report environmental and social risk at the client level. All clients are assessed in terms of E&amp;S topics and categorised according to risk level. The analysis is used in the credit decision-making process and covenants are implemented to mitigate the risks.
By committing to adhere to the ProCredit Code of Conduct, our employees strive to minimise our ecological footprint at all levels of our business operations. They receive extensive training on sustainability topics (e.g. Academy programmes, specialised seminars and training) and are engaged in quarterly sustainability reporting (e.g. internal environmental performance, green loan analysis). In addition, at the group and bank levels, there is continuous communication and discussion of sustainability topics in the form of newsletters, group presentations and other media, with an emphasis on responsible banking. In 2025, an annual environmental training was delivered to all employees with the aim of showing participants how their individual actions can mitigate climate change.</t>
  </si>
  <si>
    <t>The Impact Report Package 2025 details our progress in relation to our impact. We disclose our impact analysis and the main actions undertaken to address general SDG targets. We also provide different specific sustainability reporting and supplementary information according to international standards (e.g. PCAF report).
We also report our efforts to strengthen our climate change risk management, following TCFD recommendations and aligning our current loan sustainability analysis with reliable external criteria. Our sustainability disclosure information is in accordance with the GRI through the Impact Report Package 2025; for CDP, we report directly on their platform. In 2025, we conducted an externally assured process including impact materiality and reporting under the CSRD framework, following the ESRS requirements for reporting.
In 2025, we rolled out our web-based tool for clients in all countries of operation to quantify emissions across different sectors and integrate it into our engagement process. Additionally, we published the Group Climate Transition Plan and initiated its implementation in the most impactful banks. We have planned decarbonisation workshops and engagement process with clients for 2026. 
On the topic of resource efficiency, we will continue our efforts to align our policies with external standards and follow up on our engagement with clients involved in the production of plastic.</t>
  </si>
  <si>
    <t>Impact Report Package 2025</t>
  </si>
  <si>
    <t>- Sheet 2.3 Supplier Screening</t>
  </si>
  <si>
    <t>- Sheet 3.3 Environmental Lending</t>
  </si>
  <si>
    <t>- Sheet 4.3 Memberships, standards and principles</t>
  </si>
  <si>
    <t>Managing the Environmental and Social Risk of Lending</t>
  </si>
  <si>
    <t>Exclusion List</t>
  </si>
  <si>
    <t>- Sheet 2.1 Employees</t>
  </si>
  <si>
    <t>Implementing the Sustainable Development Goals (SDGs) and achieving SDG targets: Our actions on material topics</t>
  </si>
  <si>
    <t xml:space="preserve">As in our previous reports, we established a direct link between our key material topics and our focus SDGs and their respective targets. The matching is based on our own understanding of our areas of impact and their specific contribution to the SDGs while also taking into consideration relevant guidance documents provided by the UN Global Compact and GRI such as their “An analysis of the goals and targets” (2017 and 2022 versions). </t>
  </si>
  <si>
    <t>SDG 4
Quality education</t>
  </si>
  <si>
    <t>Related material topic(s)</t>
  </si>
  <si>
    <t>Own workforce</t>
  </si>
  <si>
    <t>Associated SDG target</t>
  </si>
  <si>
    <t>4.3
By 2030, ensure equal access for all women and men to affordable and quality technical, vocational and tertiary education, including university</t>
  </si>
  <si>
    <t>4.4
By 2030, substantially increase the number of youth and adults who have relevant skills, including technical and vocational skills, for employment, decent jobs and entrepreneurship</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</si>
  <si>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</si>
  <si>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Our actions</t>
  </si>
  <si>
    <t xml:space="preserve">We offer a comprehensive training continuum for all employees, conducted online, on-the-job and at our training centres. </t>
  </si>
  <si>
    <t>In 2025, 452,456 hours of training were provided to ProCredit staff, which is an average of 12.1 days of training per employee over a year.</t>
  </si>
  <si>
    <t>We provide continuous training in sustainability topics, including:  </t>
  </si>
  <si>
    <t xml:space="preserve">Professional growth is based on meritocracy, our colleagues' attitude, and their qualifications. </t>
  </si>
  <si>
    <t>Training costs amounted to EUR 8.0m in 2024.</t>
  </si>
  <si>
    <t>At least one training session on green topics for all employees once a year (environmental measures at work and in private life, sustainable business and personal practices, management of E&amp;S risks).</t>
  </si>
  <si>
    <t>In 2025, a total of 34 employees graduated from our Management Academy, which aligns with 2024.</t>
  </si>
  <si>
    <t>Approximately 17% of our staff have graduated from the Banker and Management Academies.</t>
  </si>
  <si>
    <t>At least one training session on social topics for all employees once a year (Code of Conduct) (human rights, diversity, democracy, ethics).</t>
  </si>
  <si>
    <t>In 2025, 16 of the 34 graduates from our Management Academy were women.</t>
  </si>
  <si>
    <t>A twice-yearly seminar for environmental, credit risk and business department staff (environmental measures and performance, sustainable business, management of ESG risks).</t>
  </si>
  <si>
    <r>
      <t>In 2025, we conducted enhanced training courses in net zero and</t>
    </r>
    <r>
      <rPr>
        <sz val="11"/>
        <rFont val="Arial"/>
        <family val="2"/>
      </rPr>
      <t xml:space="preserve"> renewable energy project finance. </t>
    </r>
  </si>
  <si>
    <t>In 2025, we provided training to our entire staff showing how we could better support women in business and shatter the glass ceiling.</t>
  </si>
  <si>
    <t>We provided a total of 20,171 hours of environmental training.</t>
  </si>
  <si>
    <t>We provided a total of 25,896 hours of Code of Conduct and DEI training. DEI training alone accounted for 8,439 hours in 2025.</t>
  </si>
  <si>
    <t>SDG 5
Gender equality  </t>
  </si>
  <si>
    <t>5.1
End all forms of discrimination against all women and girls everywhere</t>
  </si>
  <si>
    <t>5.5
Ensure women’s full and effective participation and equal opportunities for leadership at all levels of decision-making in political, economic and public life</t>
  </si>
  <si>
    <t>We utilise a standardised and transparent recruitment process  for all candidates, including interviews, tests and group discussions. The same process is applied for all applicants regardless of gender, seniority, experience, or the role they apply for. ;</t>
  </si>
  <si>
    <t>Females account for 38% of the Management Board members in the ProCredit institutions and for 42% of the Supervisory Board.</t>
  </si>
  <si>
    <t>Our approach is based on transparent performance management and a long-term career perspective, taking the personal and family situation of individuals into account. Our clearly structured staff recruitment process is defined in the ProCredit Group Human Resources Policy.</t>
  </si>
  <si>
    <t>The average length of service for female Management Board members is 12.1 consecutive years compared to 13.0 for male Management Board members, demonstrating that women in leading positions are encouraged to stay long term.  </t>
  </si>
  <si>
    <t xml:space="preserve">Our transparent salary structure is based on fixed salaries, which are defined in the Group Human Resources Policy. </t>
  </si>
  <si>
    <t>Between 2021 and 2025, 42% of Management Academy graduates were women.</t>
  </si>
  <si>
    <t xml:space="preserve">All colleagues are strongly encouraged to address unethical behaviour with their respective managers, HR, Internal Audit, the Compliance Officer, or Management. </t>
  </si>
  <si>
    <t>Additionally, all staff members can express their concerns through a central communication channel at ProCredit Holding. We process all indications of violations consistently and without bias.</t>
  </si>
  <si>
    <t>SDG 7
Affordable and clean energy</t>
  </si>
  <si>
    <t>Climate change</t>
  </si>
  <si>
    <t>7.2
By 2030, increase substantially the share of renewable energy in the global energy mix</t>
  </si>
  <si>
    <t>7.3
By 2030, double the global rate of improvement in energy efficiency</t>
  </si>
  <si>
    <t>Energy consumption: 69% of the electricity we consumed came from renewable energy sources in 2025.</t>
  </si>
  <si>
    <t>Total energy intensity stood at 4,332.2kWh/employee (FTE) in 2025, showing a sustained decrease over the last three years.</t>
  </si>
  <si>
    <t>We installed renewable energy capacity at own premises: 627.6 kWp.</t>
  </si>
  <si>
    <t>Total energy consumption increased  by 2% between 2024 and 2025.</t>
  </si>
  <si>
    <t>RE projects in the loan portfolio amounted to EUR 482.3m in 2025, compared to an average outstanding amount of EUR 465.8m over 2023 and 2024. </t>
  </si>
  <si>
    <t>EE loans amounted to EUR 643.1m in 2025, pushing industry standards forward with a minimum of 20% energy savings for eligibility.</t>
  </si>
  <si>
    <t>Our banks offer green deposit facilities, enabling private savers to directly support green lending.</t>
  </si>
  <si>
    <t>SDG 8
Decent work and economic growth</t>
  </si>
  <si>
    <t>Consumers and end-users    </t>
  </si>
  <si>
    <t>Consumers and end-users</t>
  </si>
  <si>
    <t>Business conduct
Consumers and end-users</t>
  </si>
  <si>
    <t>Business conduct</t>
  </si>
  <si>
    <t>8.2
Achieve higher levels of economic productivity through diversification, technological upgrading and innovation, including through a focus on high value added and labour-intensive sectors</t>
  </si>
  <si>
    <t>8.3
Promote development-oriented policies that support productive activities, decent job creation, entrepreneurship, creativity and innovation, and encourage the formalisation and growth of micro-, small- and medium-sized enterprises, including through access to financial services</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</si>
  <si>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</si>
  <si>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8.5
By 2030, achieve full and productive employment and decent work for all women and men, including for young people and persons with disabilities, and equal pay for work of equal value</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</si>
  <si>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</si>
  <si>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8.8
Protect labour rights and promote safe and secure working environments for all workers, including migrant workers, in particular women migrants, and those in precarious employment</t>
  </si>
  <si>
    <t>Our Direct Banking strategy developed continuously with the digitalisation of financial and non-financial services.</t>
  </si>
  <si>
    <t>The group achieved a significant indirect economic impact through promoting MSMEs in transition economies: In 2025, we had 83,119 business clients in the MSME sector.</t>
  </si>
  <si>
    <t>Green topics are selected annually and supported with marketing activities in order to address clients, employees and the general public across all ProCredit countries.</t>
  </si>
  <si>
    <t>New employees from all age groups were hired and there are no significant differences in turnover rates across gender or age groups.</t>
  </si>
  <si>
    <t>Our human rights management and processes are summarised in our Human Rights Statement.</t>
  </si>
  <si>
    <t>The Code of Conduct, the group’s ethical compass, is publicly accessible to all stakeholders.</t>
  </si>
  <si>
    <t>Our strong sense of responsibility as a bank was reflected in the support of our clients throughout the war in Ukraine. </t>
  </si>
  <si>
    <t xml:space="preserve">Environmentally friendly projects: We continually develop criteria for investments related to sustainable agriculture and a circular economy. </t>
  </si>
  <si>
    <t>The key principles of what constitutes the ProCredit “Res Publica” are institutionalised through the Code of Conduct.</t>
  </si>
  <si>
    <t>Our Exclusion List forbids establishing a business relationship with clients or suppliers that engage in activities involving harmful or exploitative forms of forced labour/harmful child labour.</t>
  </si>
  <si>
    <t>All potential suppliers are subject to a screening process to ensure that they meet all of our environmental and social criteria as well as the core values laid out in our Code of Conduct. There are two exceptions to the screening process:
   - freelancers working alone
   - public entities for which we do not have any other option for the provided service (e.g. water utility)</t>
  </si>
  <si>
    <t xml:space="preserve">The amount of printing paper used per employee (FTE) rose by 1% compared to 2024. Given that the total number of FTEs increased by 7% over the same period, this modest change suggests targeted environmental awareness among employees. The indoor water consumption intensity (m3/FTE) has decreased by 8% since 2024. </t>
  </si>
  <si>
    <t>The average salaries at ProCredit entities are well above the average salaries across all regions.</t>
  </si>
  <si>
    <t>A due diligence process is applied to clients and suppliers to ensure that human and labour rights are respected.</t>
  </si>
  <si>
    <t>All employees have the opportunity to take English classes. The international environment, with its huge range of different country backgrounds, promotes inclusion and diversity among staff.</t>
  </si>
  <si>
    <t>We issued the Guidelines on Sustainable Procurement to strengthen our commitment to sustainability in supplier selection. The guideline outlines a comprehensive assessment process, focusing on key areas such as working conditions, occupational health and safety, diversity and inclusion, environmental and energy management, renewable energy use, waste management, and product durability.</t>
  </si>
  <si>
    <t>The Group Human Resources Policy ensures a transparent salary structure with fixed salaries.</t>
  </si>
  <si>
    <t>SDG 9
Industry, innovation and infrastructure</t>
  </si>
  <si>
    <t>Consumers and end-users
Climate change</t>
  </si>
  <si>
    <t>9.3
Increase the access of small-scale industrial and other enterprises, in particular in developing countries, to financial services, including affordable credit, and their integration into value chains and markets</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</si>
  <si>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</si>
  <si>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Our banks provide financing to energy communities.</t>
  </si>
  <si>
    <t>We continuously promote investments in energy and resource efficiency, renewable energies and environmentally friendly practices, mainly among MSMEs.</t>
  </si>
  <si>
    <t>Our lending activities support investments in innovation and green technologies: 23% of our investment loans are classified as green, while close to a quarter of our business portfolio is dedicated to productive sectors, with industry playing the most important role.</t>
  </si>
  <si>
    <t xml:space="preserve">We invest in greening our own premises in line with the EDGE green building standard scheme: The head offices in six ProCredit countries have EDGE certification for green buildings. </t>
  </si>
  <si>
    <t>SDG 10
Reduced inequalities</t>
  </si>
  <si>
    <t>Consumers and end-users
Business conduct</t>
  </si>
  <si>
    <t>10.2
By 2030, empower and promote the social, economic and political inclusion of all, irrespective of age, sex, disability, race, ethnicity, origin, religion or economic or other status</t>
  </si>
  <si>
    <t>10.5
Improve the regulation and monitoring of global financial markets and institutions and strengthen the implementation of such regulations</t>
  </si>
  <si>
    <t>By pursuing international standards and best practices that often go beyond the requirements of local regulations (for instance when it comes to environmental and social risk management, procurement practices and internal environmental management), the ProCredit group contributes significantly to change in our regions of operation. Specifically, ProCredit’s business activities contribute to stimulating the GDP of less-developed European countries and to reducing inequality in our countries of operation in comparison with Western Europe.</t>
  </si>
  <si>
    <t xml:space="preserve">Our business model focuses on providing financial services to innovative companies with a high degree of formalisation and digitalisation. We support them in their efforts to become more formal and comply with strict EU and international regulations as part of the opening up of new markets. This helps them unlock access to financial services, such as loans, guarantee schemes and grants. </t>
  </si>
  <si>
    <t>SDG 11
Sustainable cities and communities</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</si>
  <si>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</si>
  <si>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11.6
By 2030, reduce the adverse per capita environmental impact of cities, including by paying special attention to air quality and municipal and other waste management</t>
  </si>
  <si>
    <t>We conduct regular reviews of transition risk and carry out physical climate risk analyses that consider economic subsectors and specific geographies.</t>
  </si>
  <si>
    <t xml:space="preserve">We have set up an internal waste management system that is applied in most of our countries of operation. </t>
  </si>
  <si>
    <t>We provide financing for climate change mitigation and adaptation through our green lending portfolio, which represents 18.3% of our total portfolio.</t>
  </si>
  <si>
    <t>Our green lending criteria support other environmental measures, including recycling and waste management.</t>
  </si>
  <si>
    <t xml:space="preserve">Electric and hybrid plug-in cars make up 62% of our car fleet.
</t>
  </si>
  <si>
    <t xml:space="preserve">Our green lending criteria support investment in green construction, electric vehicles and other environmental measures, including recycling and waste management. </t>
  </si>
  <si>
    <t>SDG 12
Responsible consumption and production</t>
  </si>
  <si>
    <t>12.2
By 2030, achieve the sustainable management and efficient use of natural resources</t>
  </si>
  <si>
    <t>12.5
By 2030, substantially reduce waste generation through prevention, reduction, recycling and reuse</t>
  </si>
  <si>
    <t>ProCredit banks promote green financial products.</t>
  </si>
  <si>
    <t>All ProCredit institutions use either FSC-certified or recycled paper.</t>
  </si>
  <si>
    <t>Our environmental management systems are regularly certified at all institutions in line with EMAS (German entities) or ISO 14001 (banks).</t>
  </si>
  <si>
    <t>Compliance with the group-wide strategy and Exclusion List is ensured to minimise the financing and use of plastic.</t>
  </si>
  <si>
    <t>All suppliers are screened for sustainable practices.</t>
  </si>
  <si>
    <t xml:space="preserve">Following the introduction of our Plastic Strategy in 2019, we have been reducing our own total plastic waste from 9.8 tonnes in 2019 to 6.3 tonnes in the present year. </t>
  </si>
  <si>
    <t>Since 2022, we have been actively participating in the Finance Leadership Group on Plastic, convened by UNEP FI, with the aim of providing constructive input to the Intergovernmental Negotiating Committee (INC) on ending plastic pollution from a private finance perspective and building awareness and readiness in the private financial sector to respond to the future treaty.</t>
  </si>
  <si>
    <t>SDG 13
Climate action</t>
  </si>
  <si>
    <t>13.1
Strengthen resilience and adaptive capacity to climate-related hazards and natural disasters in all countries</t>
  </si>
  <si>
    <t>13.3
Improve education, awareness raising and human and institutional capacity on climate change mitigation, adaptation, impact reduction and early warning</t>
  </si>
  <si>
    <t>Green loans account for 18.3% of our total loan portfolio.</t>
  </si>
  <si>
    <t>All staff members receive environmental training on an annual basis.</t>
  </si>
  <si>
    <t xml:space="preserve">We are committed to achieving net-zero emissions by 2050. Our SBTi-validated near-term targets for Scope 3 emissions related to our financed loan portfolio entail engagement with clients responsible for 28% of the group’s portfolio emissions to encourage them to set their own science-based targets by 2027, and continuous financing of renewable energy projects through 2030. These targets were verified by the SBTi in March 2024. </t>
  </si>
  <si>
    <t>We have committed to reduce our own emissions by 42% by 2030 with 2022 as the base year. The reduction will be achieved by increasing the share of renewable energy providers among our suppliers as well as the number of electric cars in our vehicle fleet, while also introducing more energy efficiency measures at our premises and into our processes.</t>
  </si>
  <si>
    <r>
      <t>We are continuously increasing the amount of emissions avoided in our green portfolio through investments in RE project finance: 252.8 ktCO</t>
    </r>
    <r>
      <rPr>
        <vertAlign val="subscript"/>
        <sz val="11"/>
        <color theme="1"/>
        <rFont val="Arial"/>
        <family val="2"/>
      </rPr>
      <t>2</t>
    </r>
    <r>
      <rPr>
        <sz val="11"/>
        <color theme="1"/>
        <rFont val="Arial"/>
        <family val="2"/>
      </rPr>
      <t>eq were avoided in 2025.</t>
    </r>
  </si>
  <si>
    <t>Analyses of transition and physical climate risks at the portfolio level have been conducted since 2022.  </t>
  </si>
  <si>
    <t>SDG 16
Peace, justice and strong institutions</t>
  </si>
  <si>
    <t>16.3
Promote the rule of law at the national and international levels and ensure equal access to justice for all</t>
  </si>
  <si>
    <t>16.4
By 2030, significantly reduce illicit financial and arms flows, strengthen the recovery and return of stolen assets and combat all forms of organized crime</t>
  </si>
  <si>
    <t>16.5
Substantially reduce corruption and bribery in all their forms &amp; 16.6 Develop effective, accountable and transparent institutions at all levels</t>
  </si>
  <si>
    <t>16.10
Ensure public access to information and protect fundamental freedoms, in accordance with national legislation and international agreements</t>
  </si>
  <si>
    <t>Our strict governance framework for selecting clients is reflected in the virtual absence of any significant risk events related to money laundering or terrorist financing since the foundation of the group.</t>
  </si>
  <si>
    <t>All ProCredit institutions apply German and EU regulatory standards, local AML regulations and international best practices for the prevention of money laundering and other financial crimes.</t>
  </si>
  <si>
    <t>All our banks utilise specialised software systems to identify financial crime.</t>
  </si>
  <si>
    <t>Our audited financial and non-financial reports are available online: https://www.procredit-holding.com/downloads/</t>
  </si>
  <si>
    <t>We screen all potential customers against a set of around 700 different sanction lists, black lists and watch lists.</t>
  </si>
  <si>
    <t>The Exclusion List clearly forbids financing activities involving the production or trade of weapons and munitions.</t>
  </si>
  <si>
    <t>213 Onboarding Programme participants, 3,610 specialists and 33 managers were trained on financial crime risks in 2025.</t>
  </si>
  <si>
    <t xml:space="preserve">Our Human Rights Statement is available online at: https://www.procredit-holding.com/wp-content/uploads/2023/03/Human-rights-statement.pdf </t>
  </si>
  <si>
    <t>Our anti-corruption policies are publicly available in our Code of Conduct.</t>
  </si>
  <si>
    <t>Group-wide Code of Conduct training and updates are provided.</t>
  </si>
  <si>
    <t>100% of client accounts are screened against financial crime risks (including corruption risks).</t>
  </si>
  <si>
    <t>GRI content index</t>
  </si>
  <si>
    <t>Statement of use</t>
  </si>
  <si>
    <r>
      <rPr>
        <b/>
        <sz val="11"/>
        <rFont val="Arial"/>
        <family val="2"/>
      </rPr>
      <t>ProCredit Holding AG</t>
    </r>
    <r>
      <rPr>
        <b/>
        <sz val="11"/>
        <color rgb="FFFF0000"/>
        <rFont val="Arial"/>
        <family val="2"/>
      </rPr>
      <t xml:space="preserve"> </t>
    </r>
    <r>
      <rPr>
        <sz val="11"/>
        <rFont val="Arial"/>
        <family val="2"/>
      </rPr>
      <t xml:space="preserve">has reported in accordance with the GRI Standards for the period from 1 January 2025 to 31 December 2025. </t>
    </r>
  </si>
  <si>
    <t>GRI 1 used</t>
  </si>
  <si>
    <t>GRI 1: Foundation 2021</t>
  </si>
  <si>
    <t>Applicable GRI Sector Standard(s)</t>
  </si>
  <si>
    <t>N/A</t>
  </si>
  <si>
    <t>GRI STANDARD/ 
OTHER SOURCE</t>
  </si>
  <si>
    <t>DISCLOSURE</t>
  </si>
  <si>
    <t>LOCATION / COMMENTS</t>
  </si>
  <si>
    <t>OMISSION</t>
  </si>
  <si>
    <t>REQUIREMENT(S) 
OMITTED</t>
  </si>
  <si>
    <t>REASON</t>
  </si>
  <si>
    <t>EXPLANATION</t>
  </si>
  <si>
    <t>General disclosures</t>
  </si>
  <si>
    <t xml:space="preserve">GRI 2: General Disclosures 2021
</t>
  </si>
  <si>
    <t>2-1 Organisational details</t>
  </si>
  <si>
    <t>&gt; Impact Report 2025, The ProCredit group: who we are, &gt; page 2</t>
  </si>
  <si>
    <r>
      <rPr>
        <i/>
        <sz val="11"/>
        <color theme="1"/>
        <rFont val="Arial"/>
        <family val="2"/>
      </rPr>
      <t>A gray cell indicates that reasons for omission are not permitted for the disclosure or that a GRI Sector Standard reference number is not available.</t>
    </r>
    <r>
      <rPr>
        <sz val="11"/>
        <color theme="1"/>
        <rFont val="Arial"/>
        <family val="2"/>
      </rPr>
      <t xml:space="preserve">
</t>
    </r>
  </si>
  <si>
    <t>2-2 Entities included in the organisation’s sustainability reporting</t>
  </si>
  <si>
    <t>&gt; Impact Report 2025, About the Impact Report Package 2025, &gt; page 1 
&gt; Impact Report 2025, The ProCredit group: who we are, &gt; page 2</t>
  </si>
  <si>
    <t>&gt; Annual Report 2025, Fundamental information about the Group, &gt; pages 37ff.
&gt; Annual Report 2025, Group Sustainability Statement, &gt; pages 108ff.</t>
  </si>
  <si>
    <t>2-3 Reporting period, frequency and contact point</t>
  </si>
  <si>
    <t xml:space="preserve">&gt; Impact Report 2025, About the Impact Report Package 2025, &gt; page 1 </t>
  </si>
  <si>
    <t>Reporting frequency: annually 
Publication date: 21 May 2026
Contact point:
Investor Relations Team - pch.ir@procredit-group.com
Group Sustainability Team - pch.greenfinance@procredit-group.com</t>
  </si>
  <si>
    <t>2-4 Restatements of information</t>
  </si>
  <si>
    <r>
      <t xml:space="preserve">Impact Report Datasheet 2025 
</t>
    </r>
    <r>
      <rPr>
        <i/>
        <sz val="11"/>
        <rFont val="Arial"/>
        <family val="2"/>
      </rPr>
      <t>Note: Restatements were made due to updates and corrections for individual performance indicators (mainly related to environmental data). Significant restatements are explained in the notes of each table with corrected figures.</t>
    </r>
  </si>
  <si>
    <t>2-5 External assurance</t>
  </si>
  <si>
    <t>The report is not externally assured.</t>
  </si>
  <si>
    <t>2-6 Activities, value chain and other business relationships</t>
  </si>
  <si>
    <t>&gt; Impact Report 2025, The ProCredit group: Who we are, &gt; page 2
&gt; Impact Report 2025, Letter from the Management Board, &gt; pages 3ff.
&gt; Impact Report 2025, Strategic Partner for MSMEs, &gt; page 8</t>
  </si>
  <si>
    <t>Impact Report Datasheet 2025
-  1. Key figures  
-  3.1 Customers 
-  2.3 Supplier screening</t>
  </si>
  <si>
    <t>&gt; Annual Report 2025, Fundamental information about the group, &gt; pages 33ff.
&gt; Annual Report 2025, Group Sustainability Statement &gt; General Disclosures, Strategy, &gt; pages 119ff.</t>
  </si>
  <si>
    <t>&gt; Who we are: ProCredit today</t>
  </si>
  <si>
    <t>2-7 Employees</t>
  </si>
  <si>
    <t xml:space="preserve">Impact Report Datasheet 2025
- 2.1 Employees
</t>
  </si>
  <si>
    <t>2-8 Workers who are not employees</t>
  </si>
  <si>
    <r>
      <t xml:space="preserve">Impact Report Datasheet 2025
- 2.1 Employees
</t>
    </r>
    <r>
      <rPr>
        <i/>
        <sz val="11"/>
        <rFont val="Arial"/>
        <family val="2"/>
      </rPr>
      <t xml:space="preserve">Note: The main type of work is related to cleaning, maintenance, reception/security services, back office, IT, contact centre, collateral valuators, taxes/legal/recovery, and students/interns. They either have hourly contracts or the services are outsourced. </t>
    </r>
  </si>
  <si>
    <t>2-9 Governance structure and composition</t>
  </si>
  <si>
    <t>Impact Report Datasheet 2025
- 2.1 Employees</t>
  </si>
  <si>
    <t>&gt; Annual Report 2025, Group Sustainability Statement &gt; General Disclosures, Governance, &gt; pages 115ff.</t>
  </si>
  <si>
    <t>&gt; Disclosure Report 2025: Management Body</t>
  </si>
  <si>
    <t>&gt; ProCredit Holding and its role</t>
  </si>
  <si>
    <t>&gt; Supervisory Board Committees</t>
  </si>
  <si>
    <t>&gt; Group Environmental Management Policy</t>
  </si>
  <si>
    <t>2-10 Nomination and selection of the highest governance body</t>
  </si>
  <si>
    <t>2-11 Chair of the highest governance body</t>
  </si>
  <si>
    <t>2-12 Role of the highest governance body in overseeing the management of impacts</t>
  </si>
  <si>
    <t>&gt; Disclosure Report 2025: Other material risk</t>
  </si>
  <si>
    <t>&gt; Rules of Procedure Supervisory Board</t>
  </si>
  <si>
    <t>Note: The Management Board reports regularly to the Supervisory Board on the business, risk, and IT strategies of the group and on their implementation. Impact and sustainability aspects of the ProCredit group’s performance are integrated into the business, risk, and IT strategies. The Management Board has set up specialist committees, such as the Group Risk Management Committee, the Group Compliance Committee, and the Group IT Committee. The committees support and advise the Management with regard to monitoring and steering the development of all ProCredit institutions as well as in the definition of the overarching policies to be implemented by them. Our Group Environmental Steering Committee, for example, is chaired by a member of the Management Board and defines the strategy with respect to green finance, sustainability, and impact reporting.</t>
  </si>
  <si>
    <t>2-13 Delegation of responsibility for managing impacts</t>
  </si>
  <si>
    <t>2-14 Role of the highest governance body in sustainability reporting</t>
  </si>
  <si>
    <t>&gt; Annual Report 2025, Group Sustainability Statement &gt; General Disclosures, Governance &gt; pages 115ff.</t>
  </si>
  <si>
    <t xml:space="preserve">Note: The sustainability reporting process is clearly established in our Impact Report Guideline. The Supervisory Board is engaged in the review and approval process of the sustainability-related information contained in the Annual Report. The Management Board actively provides strategic, qualitative and quantitative information to the Impact Report. </t>
  </si>
  <si>
    <t>2-15 Conflicts of interest</t>
  </si>
  <si>
    <t>&gt; Annual Report 2025, Group Sustainability Statement &gt; Governance information, &gt; pages 128ff.</t>
  </si>
  <si>
    <t>&gt; Code of Conduct</t>
  </si>
  <si>
    <t>2-16 Communication of critical concerns</t>
  </si>
  <si>
    <t>Impact Report Datasheet 2025
- 4.1 Compliance</t>
  </si>
  <si>
    <t>&gt; Corporate values</t>
  </si>
  <si>
    <t>&gt; Whistleblowing system</t>
  </si>
  <si>
    <t>2-17 Collective knowledge of the highest governance body</t>
  </si>
  <si>
    <t>&gt; Rules of Procedure Management Board</t>
  </si>
  <si>
    <t>2-18 Evaluation of the performance of the highest governance body</t>
  </si>
  <si>
    <t>&gt; Annual Report 2025, Supervisory Board Report, &gt; pages 12ff.</t>
  </si>
  <si>
    <t>2-19 Remuneration policies</t>
  </si>
  <si>
    <t>&gt; Disclosure Report 2025: Remuneration</t>
  </si>
  <si>
    <t>&gt; 2024 Remuneration Report</t>
  </si>
  <si>
    <t>2-20 Process to determine remuneration</t>
  </si>
  <si>
    <t>&gt; Annual Report 2025, Group Sustainability Statement &gt; Social Information, Own workforce, &gt; pages 147ff.
&gt; Annual Report 2025, Group Sustainability Statement &gt; Integration of sustainability-related performance in incentive schemes, &gt; page 117</t>
  </si>
  <si>
    <t>Note: The HR Policy describes the process to determine remuneration based on qualification and responsibilities. The ProCredit group generally opposes contractual variable payments. Variable remuneration such as bonuses are only granted on an exceptional and very limited scale and are always determined on the basis of long-term commitment and performance. We see long-term commitment reflected in employees’ adherence to our core values and objectives, which of course includes supporting sustainable economic development in our countries of operation and following the environmental and social guidelines laid out in our Code of Conduct.</t>
  </si>
  <si>
    <t>2-21 Annual total compensation ratio</t>
  </si>
  <si>
    <t>Impact Report Datasheet 2025
-  2.1 Employees</t>
  </si>
  <si>
    <t>2-22 Statement on sustainable development strategy</t>
  </si>
  <si>
    <t xml:space="preserve">&gt; Impact Report 2025, Letter from the Management Board, &gt; pages 3ff.
&gt; Impact Report 2025, ProCredit group: who we are, &gt; page 2
&gt; Impact Report 2025, Sustainability at ProCredit, &gt; page 7
</t>
  </si>
  <si>
    <t>&gt; Annual Report 2025, Group Sustainability Statement &gt; General Disclosures, Strategy, &gt; pages 119ff.</t>
  </si>
  <si>
    <t>2-23 Policy commitments</t>
  </si>
  <si>
    <t>Impact Report Datasheet 2025
-  5.2 PRB Progress statement</t>
  </si>
  <si>
    <t>&gt; Annual Report 2025, Group Sustainability Statement, &gt; pages 108ff.</t>
  </si>
  <si>
    <t>2-24 Embedding policy commitments</t>
  </si>
  <si>
    <t>&gt; Impact Report 2025, Our people and workplace practices, &gt; page 11</t>
  </si>
  <si>
    <t>Impact Report Datasheet 2025
-  2.1 Employees
-  5.2 PRB Progress statement
-  5.3 SDGs</t>
  </si>
  <si>
    <t>&gt; Annual Report 2025, Group Sustainability Statement &gt; Governance information, &gt; pages 162ff.</t>
  </si>
  <si>
    <t>2-25 Processes to remediate negative impacts</t>
  </si>
  <si>
    <t>&gt; Compliance management system</t>
  </si>
  <si>
    <t>&gt; Risk management and internal controls</t>
  </si>
  <si>
    <t>&gt; Managing the environmental and social risk of lending</t>
  </si>
  <si>
    <t>2-26 Mechanisms for seeking advice and raising concerns</t>
  </si>
  <si>
    <t>2-27 Compliance with laws and regulations</t>
  </si>
  <si>
    <t>Impact Report Datasheet 2025
-  4.1 Compliance</t>
  </si>
  <si>
    <t>2-27 c</t>
  </si>
  <si>
    <t>Confidentiality constraints</t>
  </si>
  <si>
    <t>Internally available information as per the ProCredit group’s policies.</t>
  </si>
  <si>
    <t>2-28 Membership associations</t>
  </si>
  <si>
    <t>&gt; Impact Report 2025, Advancing development finance, &gt; page 5
&gt; Impact Report 2025, Our diversity, equity and inclusion strategy, &gt; page 14
&gt; Impact Report 2025, Our climate action strategy, &gt; page 17</t>
  </si>
  <si>
    <t>Impact Report Datasheet 2025
-  4.3 Memberships and principles</t>
  </si>
  <si>
    <t>2-29 Approach to stakeholder engagement</t>
  </si>
  <si>
    <t>&gt; Annual Report 2025, Group Sustainability Statement &gt; General Disclosures, Interests and views of stakeholders, &gt; pages 120ff.</t>
  </si>
  <si>
    <t>2-30 Collective bargaining agreements</t>
  </si>
  <si>
    <t>&gt; ProCredit Group Statement on Human Rights</t>
  </si>
  <si>
    <t>Note: ProCredit recognises the right of our employees to join trade unions and engage in collective bargaining in accordance with local law.</t>
  </si>
  <si>
    <t>2-30 b.</t>
  </si>
  <si>
    <t>Information unavailable, incomplete</t>
  </si>
  <si>
    <t>Disclosure 2-30b. is addressed in our internal Group HR Policy. 
In general, it is not a common practice in our countries of operation for financial institutions and IT companies to have collective bargaining agreements.</t>
  </si>
  <si>
    <t>Material topics</t>
  </si>
  <si>
    <t xml:space="preserve">GRI 3: Material Topics 2021
</t>
  </si>
  <si>
    <t>3-1 Process to determine material topics</t>
  </si>
  <si>
    <t>&gt; Impact Report 2025, Sustainability at ProCredit, &gt; page 7</t>
  </si>
  <si>
    <t>&gt; Annual Report 2025, Group Sustainability Statement &gt; General Disclosures, Impact, risks and opportunity management, &gt; pages 130ff.</t>
  </si>
  <si>
    <t>3-2 List of material topics</t>
  </si>
  <si>
    <t>&gt; Annual Report 2025, Group Sustainability Statement &gt; General Disclosures, Material impacts, risks and opportunities and their interaction with strategy and business model, &gt; pages 121ff.</t>
  </si>
  <si>
    <t>In 2025, we conducted a second double materiality assessment in line with the ESRS-CSRD requirements. This assessment identified four material topics and eleven subtopics for the ProCredit group. The material topics are: corporate governance - business conduct, own workforce, consumers and end-users, and climate change. Further details on the subtopics and the IRO drivers can be found on pages 121–122 of the 2025 Annual Report.
The current GRI Index is based on the ESRS-CSRD double materiality assessment, and the disclosed GRI material topics correspond to those identified under the ESRS framework, reflecting both impact and financial materiality.</t>
  </si>
  <si>
    <t>Market presence</t>
  </si>
  <si>
    <t>GRI 3: Material Topics 2021</t>
  </si>
  <si>
    <t>3-3 Management of material topics</t>
  </si>
  <si>
    <t xml:space="preserve">Material topic matched: Own workforce
</t>
  </si>
  <si>
    <t>Impact Report Datasheet 2025
- 5.3 SDGs</t>
  </si>
  <si>
    <t>202-2 Proportion of senior management hired from the local community</t>
  </si>
  <si>
    <t xml:space="preserve">Impact Report Datasheet 2025
-  2.1 Employees
</t>
  </si>
  <si>
    <t>Note: Senior management, in this context, is defined as Management Board members. 
Significant locations of operations: refer to our four main regions of operation.</t>
  </si>
  <si>
    <t>Indirect economic impacts</t>
  </si>
  <si>
    <t>Material topics matched: Own workforce; Consumers and end-users; Climate change</t>
  </si>
  <si>
    <t>&gt; Annual Report 2025, Group Sustainability Statement &gt; Social information &gt; Own workforce, &gt; pages 147ff.
&gt; Annual Report 2025, Group Sustainability Statement &gt; Social information &gt; Consumers and end-users, &gt; pages 156ff.
&gt; Annual Report 2025, Group Sustainability Statement &gt; Environmental information &gt; Climate change, &gt; pages 136ff.</t>
  </si>
  <si>
    <t>GRI 203: Indirect Economic Impacts 2016</t>
  </si>
  <si>
    <t>203-2 Significant indirect economic impacts</t>
  </si>
  <si>
    <t>&gt; Impact Report 2025, Advancing development finance, &gt; page 5
&gt; Impact Report 2025, Sustainability highlights, &gt; page 6
&gt; Impact Report 2025, Sustainability at ProCredit, &gt; page 7
&gt; Impact Report 2025, SDG 9 Industry, innovation and infrastructure, &gt; pages 8, 9, 10
&gt; Impact Report 2025, SDG 8 Decent work and economic growth, &gt; pages 11, 12, 13
&gt; Impact Report 2025, SDG 5 Gender equality, &gt; pages 14, 15, 16
&gt; Impact Report 2025, SDG 13 Climate action, &gt; page 17, 18, 19
&gt; Impact Report 2025, SDG 7 Affordable and clean energy, &gt; pages 20, 21
&gt; Impact Report 2025, Meet our institutions, &gt; pages 22ff.</t>
  </si>
  <si>
    <t>Impact Report Datasheet 2025
- 1 Key figures
- 3.1 Customers  
- 3.2 Economic impact</t>
  </si>
  <si>
    <t>Anti-corruption</t>
  </si>
  <si>
    <t>Material topic matched: Corporate governance - Business conduct</t>
  </si>
  <si>
    <t>&gt; Annual Report 2025, Group Sustainability Statement &gt; Governance information &gt; Corporate governance, &gt; pages 162ff.</t>
  </si>
  <si>
    <t>&gt;Corporate values</t>
  </si>
  <si>
    <t>&gt;Prevention of money laundering and other financial crimes</t>
  </si>
  <si>
    <t>GRI 205: Anti-corruption 2016</t>
  </si>
  <si>
    <t>205-1 Operations assessed for risks related to corruption</t>
  </si>
  <si>
    <t>Impact Report Datasheet 2025
- 4.2 Crime prevention</t>
  </si>
  <si>
    <t>Note: All defined scenarios and processes related to operations are assessed for potential risk of corruption. Each client account is also screened for financial crime risks of any kind, including corruption.</t>
  </si>
  <si>
    <t>205-2 Communication and training about anti-corruption policies and procedures</t>
  </si>
  <si>
    <t>Impact Report Datasheet 2025
- 2.1 Employees
- 4.2 Crime prevention</t>
  </si>
  <si>
    <t>Note: We communicate our anti-corruption policies to governance body members, employees and business partners publicly via our Code of Conduct.
Business partners (such as suppliers) are obliged to adhere to our values by signing a declaration of compliance.</t>
  </si>
  <si>
    <t>Energy</t>
  </si>
  <si>
    <t>Material topic matched: Climate change</t>
  </si>
  <si>
    <t>&gt; Impact Report 2025, SDG 13 Climate action, &gt; pages 17ff.
&gt; Impact Report 2025, SDG 7 Affordable and clean energy, &gt; pages 20, 21</t>
  </si>
  <si>
    <t>&gt; Annual Report 2025, Group Sustainability Statement &gt; Environmental information &gt; Climate change, &gt; pages 136ff.</t>
  </si>
  <si>
    <t>&gt; Our environmental management approach and results</t>
  </si>
  <si>
    <t>GRI 302: Energy 2016</t>
  </si>
  <si>
    <t>302-1 Energy consumption within the organization</t>
  </si>
  <si>
    <t>Impact Report Datasheet 2025
- 2.2 Internal environmental performance</t>
  </si>
  <si>
    <t>Note: Cooling energy for air conditioners is included under electricity consumption.
Steam energy is not used on ProCredit premises.</t>
  </si>
  <si>
    <t>302-3 Energy intensity</t>
  </si>
  <si>
    <t>Note: The indicators only consider energy consumption within the organisation.</t>
  </si>
  <si>
    <t>302-4 Reduction of energy consumption</t>
  </si>
  <si>
    <t>Emissions</t>
  </si>
  <si>
    <t>Material topics matched: Climate change</t>
  </si>
  <si>
    <t>GRI 305: Emissions 2016</t>
  </si>
  <si>
    <t>305-1 Direct (Scope 1) GHG emissions</t>
  </si>
  <si>
    <r>
      <t>Notes: 
Consolidation approach for emissions: operational control.
The gases CO</t>
    </r>
    <r>
      <rPr>
        <i/>
        <vertAlign val="subscript"/>
        <sz val="11"/>
        <rFont val="Arial"/>
        <family val="2"/>
      </rPr>
      <t>2</t>
    </r>
    <r>
      <rPr>
        <i/>
        <sz val="11"/>
        <rFont val="Arial"/>
        <family val="2"/>
      </rPr>
      <t>, CH</t>
    </r>
    <r>
      <rPr>
        <i/>
        <vertAlign val="subscript"/>
        <sz val="11"/>
        <rFont val="Arial"/>
        <family val="2"/>
      </rPr>
      <t>4</t>
    </r>
    <r>
      <rPr>
        <i/>
        <sz val="11"/>
        <rFont val="Arial"/>
        <family val="2"/>
      </rPr>
      <t xml:space="preserve"> and N</t>
    </r>
    <r>
      <rPr>
        <i/>
        <vertAlign val="subscript"/>
        <sz val="11"/>
        <rFont val="Arial"/>
        <family val="2"/>
      </rPr>
      <t>2</t>
    </r>
    <r>
      <rPr>
        <i/>
        <sz val="11"/>
        <rFont val="Arial"/>
        <family val="2"/>
      </rPr>
      <t>O are considered.</t>
    </r>
  </si>
  <si>
    <t>&gt; Annual Report 2025, Group Sustainability Statement &gt; Environmental information &gt; Climate change, &gt; pages 144, 145</t>
  </si>
  <si>
    <t>305-2 Energy indirect (Scope 2) GHG emissions</t>
  </si>
  <si>
    <r>
      <t>Notes:
Consolidation approach for emissions: operational control.
For purchased electricity, CO</t>
    </r>
    <r>
      <rPr>
        <i/>
        <vertAlign val="subscript"/>
        <sz val="11"/>
        <rFont val="Arial"/>
        <family val="2"/>
      </rPr>
      <t>2</t>
    </r>
    <r>
      <rPr>
        <i/>
        <sz val="11"/>
        <rFont val="Arial"/>
        <family val="2"/>
      </rPr>
      <t xml:space="preserve"> emissions are considered. For district heating, the gases CO</t>
    </r>
    <r>
      <rPr>
        <i/>
        <vertAlign val="subscript"/>
        <sz val="11"/>
        <rFont val="Arial"/>
        <family val="2"/>
      </rPr>
      <t>2</t>
    </r>
    <r>
      <rPr>
        <i/>
        <sz val="11"/>
        <rFont val="Arial"/>
        <family val="2"/>
      </rPr>
      <t>, CH</t>
    </r>
    <r>
      <rPr>
        <i/>
        <vertAlign val="subscript"/>
        <sz val="11"/>
        <rFont val="Arial"/>
        <family val="2"/>
      </rPr>
      <t>4</t>
    </r>
    <r>
      <rPr>
        <i/>
        <sz val="11"/>
        <rFont val="Arial"/>
        <family val="2"/>
      </rPr>
      <t xml:space="preserve"> and N</t>
    </r>
    <r>
      <rPr>
        <i/>
        <vertAlign val="subscript"/>
        <sz val="11"/>
        <rFont val="Arial"/>
        <family val="2"/>
      </rPr>
      <t>2</t>
    </r>
    <r>
      <rPr>
        <i/>
        <sz val="11"/>
        <rFont val="Arial"/>
        <family val="2"/>
      </rPr>
      <t>O are considered.</t>
    </r>
  </si>
  <si>
    <t>305-3 Other indirect (Scope 3) GHG emissions</t>
  </si>
  <si>
    <t>Impact Report Datasheet 2025
- 2.2 Internal environmental performance
- 3.4 Portfolio emissions</t>
  </si>
  <si>
    <r>
      <t>Notes:
Consolidation approach for emissions: operational control.
Includes CO</t>
    </r>
    <r>
      <rPr>
        <i/>
        <vertAlign val="subscript"/>
        <sz val="11"/>
        <rFont val="Arial"/>
        <family val="2"/>
      </rPr>
      <t>2</t>
    </r>
    <r>
      <rPr>
        <i/>
        <sz val="11"/>
        <rFont val="Arial"/>
        <family val="2"/>
      </rPr>
      <t xml:space="preserve"> emissions.</t>
    </r>
  </si>
  <si>
    <t>305-3 c.</t>
  </si>
  <si>
    <t>Biogenic emissions are not considered, as the complexity of calculating them is disproportionate to the additional insights they would provide in this context.</t>
  </si>
  <si>
    <t>305-4 GHG emissions intensity</t>
  </si>
  <si>
    <t>305-5 Reduction of GHG emissions</t>
  </si>
  <si>
    <t>&gt; Impact Report 2025, SDG 13 Climate action, &gt; pages 17ff.</t>
  </si>
  <si>
    <t>Supplier environmental assessment</t>
  </si>
  <si>
    <t>&gt; Code of Conduct: Exclusion List</t>
  </si>
  <si>
    <t>&gt; Guideline for sustainable procurement</t>
  </si>
  <si>
    <t>GRI 308: Supplier Environmental Assessment 2016</t>
  </si>
  <si>
    <t>308-1 New suppliers that were screened using environmental criteria</t>
  </si>
  <si>
    <t>Impact Report Datasheet 2025
- 2.3 Supplier screening</t>
  </si>
  <si>
    <t>Employment</t>
  </si>
  <si>
    <t xml:space="preserve">Material topic matched: Own workforce
</t>
  </si>
  <si>
    <t>&gt; Impact Report Datasheet 2025
- 5.3 SDGs</t>
  </si>
  <si>
    <t>&gt; Annual Report 2025, Group Sustainability Statement &gt; Social information &gt; Own workforce, &gt; pages 147ff.</t>
  </si>
  <si>
    <t>&gt; Our approach to staff</t>
  </si>
  <si>
    <t>GRI 401: Employment 2016</t>
  </si>
  <si>
    <t>401-1 New employee hires and employee turnover</t>
  </si>
  <si>
    <t>Training and education</t>
  </si>
  <si>
    <t>&gt; Impact Report 2025, SDG 8 Decent work and economic growth, &gt; page 11
&gt; Impact Report 2025, SDG 5 Gender equality, &gt; pages 14, 15</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</si>
  <si>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</si>
  <si>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</si>
  <si>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</si>
  <si>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</si>
  <si>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Diversity and equal opportunity</t>
  </si>
  <si>
    <t>GRI 405: Diversity and Equal Opportunity 2016</t>
  </si>
  <si>
    <t>405-1 Diversity of governance bodies and employees</t>
  </si>
  <si>
    <t>Non-discrimination</t>
  </si>
  <si>
    <t>Material topics matched: Corporate governance - Business conduct; Own workforce; Consumers and end-users</t>
  </si>
  <si>
    <t>&gt; Impact Report 2025, SDG 8 Decent work and economic growth, &gt; pages 11, 12, 13
&gt; Impact Report 2025, SDG 5 Gender equality, &gt; pages 14, 15, 16</t>
  </si>
  <si>
    <t>&gt; Annual Report 2025, Group Sustainability Statement &gt; Social information &gt; Own workforce, &gt; pages 147ff.
&gt; Annual Report 2025, Group Sustainability Statement &gt; Social information &gt; Consumers and end-users, &gt; pages 156ff.
&gt; Annual Report 2025, Group Sustainability Statement &gt; Governance information &gt; Corporate governance, &gt; pages 162ff.</t>
  </si>
  <si>
    <t>GRI 406: Non-discrimination 2016</t>
  </si>
  <si>
    <t>406-1 Incidents of discrimination and corrective actions taken</t>
  </si>
  <si>
    <t>406-1 b., 406-1  2.1</t>
  </si>
  <si>
    <t xml:space="preserve">Data not captured at that level of detail for this year's report. </t>
  </si>
  <si>
    <t>Child labor</t>
  </si>
  <si>
    <t>Impact Report Datasheet 2025
- 5.2 PRB Progress statement
- 5.3 SDGs</t>
  </si>
  <si>
    <t>&gt; Annual Report 2025, Group Sustainability Statement &gt; General disclosures &gt; Material impacts, risks and opportunities and their interaction with strategy and business model, &gt; pages 121ff.
&gt; Annual Report 2025, Group Sustainability Statement &gt; Social information &gt; Own workforce, &gt; pages 147ff.
&gt; Annual Report 2025, Group Sustainability Statement &gt; Social information &gt; Consumers and end-users, &gt; pages 156ff.
&gt; Annual Report 2025, Group Sustainability Statement &gt; Governance information &gt; Corporate governance, &gt; pages 162ff.</t>
  </si>
  <si>
    <t>GRI 408: Child Labor 2016</t>
  </si>
  <si>
    <t>408-1 Operations and suppliers at significant risk for incidents of child labor</t>
  </si>
  <si>
    <r>
      <t>In 2025 no operations were identified as having any significant risk for incidences of child labour. Our Exclusion List (</t>
    </r>
    <r>
      <rPr>
        <u/>
        <sz val="11"/>
        <color theme="1"/>
        <rFont val="Arial"/>
        <family val="2"/>
      </rPr>
      <t xml:space="preserve">&gt; Our Code of Conduct, page 30) </t>
    </r>
    <r>
      <rPr>
        <sz val="11"/>
        <color theme="1"/>
        <rFont val="Arial"/>
        <family val="2"/>
      </rPr>
      <t>categorically excludes sectors that are of high risk in this regard (i.e. exploitation in diamond mines, and underground mining in general). Moreover, the activities of all clients, suppliers and other counterparties are screened for exploitative forms of harmful child labour. No business relationship can be established with entities involved in child labour.</t>
    </r>
  </si>
  <si>
    <t>Forced or compulsory labor</t>
  </si>
  <si>
    <t>GRI 409: Forced or Compulsory Labor 2016</t>
  </si>
  <si>
    <t>409-1 Operations and suppliers at significant risk for incidents of forced or compulsory labor</t>
  </si>
  <si>
    <r>
      <t>In 2025 no operations were identified as having any significant risk for incidences of forced or compulsory labour. Our Exclusion List (see</t>
    </r>
    <r>
      <rPr>
        <u/>
        <sz val="11"/>
        <color theme="1"/>
        <rFont val="Arial"/>
        <family val="2"/>
      </rPr>
      <t xml:space="preserve"> &gt; Our Code of Conduct, page 30)</t>
    </r>
    <r>
      <rPr>
        <sz val="11"/>
        <color theme="1"/>
        <rFont val="Arial"/>
        <family val="2"/>
      </rPr>
      <t xml:space="preserve"> categorically excludes sectors that are of high risk in this regard (i.e. exploitation in
diamond mines, and underground mining in general). Moreover, the activities of all clients, suppliers and other counterparties are screened for forced or compulsory labour. No business relationship can be established with entities involved in forced or compulsory labour.</t>
    </r>
  </si>
  <si>
    <t>Supplier social assessment</t>
  </si>
  <si>
    <t>GRI 414: Supplier Social Assessment 2016</t>
  </si>
  <si>
    <t>414-1 New suppliers that were screened using social criteria</t>
  </si>
  <si>
    <t>Marketing and labeling</t>
  </si>
  <si>
    <t>Material topic matched: Consumers and end-users</t>
  </si>
  <si>
    <t>&gt; Annual Report 2025, Group Sustainability Statement &gt; Social information &gt; Consumers and end-users, &gt; pages 156ff.</t>
  </si>
  <si>
    <t>&gt; Target clients and main financial services</t>
  </si>
  <si>
    <t>GRI 417: Marketing and Labeling 2016</t>
  </si>
  <si>
    <t>417-2 Incidents of non-compliance concerning product and service information and labeling</t>
  </si>
  <si>
    <t>Note: No incidents of non-compliance concerning product and service information and labeling were reported in 2025.</t>
  </si>
  <si>
    <t>417-3 Incidents of non-compliance concerning marketing communications</t>
  </si>
  <si>
    <t>Note: No incidents of non-compliance concerning marketing communications were reported in 2025.</t>
  </si>
  <si>
    <t>Customer privacy</t>
  </si>
  <si>
    <t>&gt; Data Protection</t>
  </si>
  <si>
    <t>&gt; ISO 27001:2022 Certificate</t>
  </si>
  <si>
    <t xml:space="preserve">Quipu has expanded its collaboration with third-party suppliers since 2020. To offset the risks associated with outsourcing, all potential suppliers are very closely assessed to ensure that personal data are processed in line with EU law (GDPR). The data centre provider that stores the majority of the group’s data also serves numerous other German banks and is recognised as one of the safest in the world, providing the highest possible level of protection. Additionally, Quipu is certified under SOC 2 and PCI DSS.  </t>
  </si>
  <si>
    <t>GRI 418: Customer Privacy 2016</t>
  </si>
  <si>
    <t>418-1 Substantiated complaints concerning breaches of customer privacy and losses of customer data</t>
  </si>
  <si>
    <t>Note: No substantiated complaints concerning breaches of customer privacy and losses of customer data were reported in 2025.</t>
  </si>
  <si>
    <t>Indicator definitions</t>
  </si>
  <si>
    <t xml:space="preserve">Definition </t>
  </si>
  <si>
    <t>Annual total compensation ratio</t>
  </si>
  <si>
    <r>
      <t xml:space="preserve">Ratio of the annual total compensation for the organisation’s highest-paid individual to the median annual total compensation for all employees (excluding the highest-paid individual) in the same country.
</t>
    </r>
    <r>
      <rPr>
        <b/>
        <sz val="11"/>
        <color theme="1"/>
        <rFont val="Arial"/>
        <family val="2"/>
      </rPr>
      <t>Annual total compensation:</t>
    </r>
    <r>
      <rPr>
        <sz val="11"/>
        <color theme="1"/>
        <rFont val="Arial"/>
        <family val="2"/>
      </rPr>
      <t xml:space="preserve">
Compensation provided over the course of a year.
</t>
    </r>
    <r>
      <rPr>
        <b/>
        <sz val="11"/>
        <color theme="1"/>
        <rFont val="Arial"/>
        <family val="2"/>
      </rPr>
      <t xml:space="preserve">Note: </t>
    </r>
    <r>
      <rPr>
        <sz val="11"/>
        <color theme="1"/>
        <rFont val="Arial"/>
        <family val="2"/>
      </rPr>
      <t>Annual total compensation includes fixed monthly salaries.</t>
    </r>
  </si>
  <si>
    <t xml:space="preserve">Average hours of training per year per employee. Includes all types of training. </t>
  </si>
  <si>
    <t>Employee</t>
  </si>
  <si>
    <t>Individual who is in an employment relationship with the organisation, according to national law or its application and who is profit and loss-relevant (i.e. receives a salary). Includes all employees on the payroll of the institution: exchange staff are accounted for at the institution where they receive their salary; interns, trainees and working students are counted if they receive a salary (this might differ across banks); employees on parental/maternity leave, sabbatical year or long-term sick leave are not counted. Management Board members as well as staff in unconsolidated entities are included.</t>
  </si>
  <si>
    <t>Fixed term or temporary contract</t>
  </si>
  <si>
    <t>A fixed-term employment contract is an employment contract as defined above that ends when a specific time period expires, or when a specific task that has a time estimate attached is completed. A temporary employment contract is of limited duration, and is terminated by a specific event, including the end of a project or work phase or return of replaced employees.</t>
  </si>
  <si>
    <t>Full-time</t>
  </si>
  <si>
    <t xml:space="preserve">A ‘full-time employee’ is an employee whose working hours per week, month, or year are defined according to national legislation and practice regarding working time (such as national legislation which defines that 'full-time' means a minimum of nine months per year and a minimum of 30 hours per week). </t>
  </si>
  <si>
    <t xml:space="preserve">Indefinite or permanent contract </t>
  </si>
  <si>
    <t>A permanent employment contract is a contract with an employee, for full-time
or part-time work, for an indeterminate period.</t>
  </si>
  <si>
    <t>Number of employee turnover</t>
  </si>
  <si>
    <t>Employees who left the organisation voluntarily or due to dismissal, retirement, or death in service.</t>
  </si>
  <si>
    <t>Number of new employee hires</t>
  </si>
  <si>
    <t>Number of employees that were newly hired during the reporting period.</t>
  </si>
  <si>
    <t>Number of ProCredit Onboarding Programme graduates for the current year</t>
  </si>
  <si>
    <t xml:space="preserve">Number of Onboarding Programme graduates that finished the programme during the reporting period. </t>
  </si>
  <si>
    <t>Part-time</t>
  </si>
  <si>
    <t xml:space="preserve">A ‘part-time employee’ is an employee whose working hours per week, month, or year are less than ‘full-time’ as defined above. For ProCredit: Below 30 hours a week. </t>
  </si>
  <si>
    <t>ProCredit Onboarding Programme graduates in total staff (%)</t>
  </si>
  <si>
    <t xml:space="preserve">Share of ProCredit Onboarding Programme graduates in total staff. </t>
  </si>
  <si>
    <t>Proportion of Management Board members hired from the local community</t>
  </si>
  <si>
    <r>
      <t xml:space="preserve">Percentage of senior management at significant locations of operation that are hired from the local community, only taking into account full-time employees. 
</t>
    </r>
    <r>
      <rPr>
        <b/>
        <sz val="11"/>
        <color theme="1"/>
        <rFont val="Arial"/>
        <family val="2"/>
      </rPr>
      <t>Local community:</t>
    </r>
    <r>
      <rPr>
        <sz val="11"/>
        <color theme="1"/>
        <rFont val="Arial"/>
        <family val="2"/>
      </rPr>
      <t xml:space="preserve">
Persons or groups of persons living and/or working in any areas that are economically, socially or
environmentally impacted (positively or negatively) by an organisation’s operations.
</t>
    </r>
    <r>
      <rPr>
        <b/>
        <sz val="11"/>
        <color theme="1"/>
        <rFont val="Arial"/>
        <family val="2"/>
      </rPr>
      <t xml:space="preserve">Note: </t>
    </r>
    <r>
      <rPr>
        <sz val="11"/>
        <color theme="1"/>
        <rFont val="Arial"/>
        <family val="2"/>
      </rPr>
      <t>The local community can range from persons living adjacent to an organisation’s operations to those
living at a distance who are still likely to be impacted by these operations.</t>
    </r>
  </si>
  <si>
    <t>Rate of employee turnover</t>
  </si>
  <si>
    <t>Rate of employees who left the organisation compared to the previous reporting period.</t>
  </si>
  <si>
    <t>Rate of new employee hires</t>
  </si>
  <si>
    <t xml:space="preserve">Rate of new employees compared to the previous reporting period. </t>
  </si>
  <si>
    <t xml:space="preserve">Total hours of Code of Conduct training </t>
  </si>
  <si>
    <t>Total hours of Code of Conduct training.</t>
  </si>
  <si>
    <t>Total hours of environmental training</t>
  </si>
  <si>
    <t>Total hours of environmental training.</t>
  </si>
  <si>
    <t xml:space="preserve">Total hours of specific on-the-job training </t>
  </si>
  <si>
    <t xml:space="preserve">Total hours of specific on-the-job training; this refers for instance to an employee spending a certain amount of time in a different department to learn relevant information on the job that is relevant for his/her position. This excludes the Onboarding Programme and the official exchange programme. </t>
  </si>
  <si>
    <t>Total number of current staff graduated from or currently attending the Banker and Management Academies</t>
  </si>
  <si>
    <t xml:space="preserve">Number of current staff that has either graduated from or is currently attending the Banker and Management academies. </t>
  </si>
  <si>
    <t>FTE</t>
  </si>
  <si>
    <t>Full-time equivalent.</t>
  </si>
  <si>
    <r>
      <rPr>
        <sz val="11"/>
        <color rgb="FF000000"/>
        <rFont val="Arial"/>
      </rPr>
      <t>In 2025, a new methodology for the sustainability analysis of suppliers was introduced</t>
    </r>
    <r>
      <rPr>
        <sz val="11"/>
        <color rgb="FF0563C1"/>
        <rFont val="Arial"/>
      </rPr>
      <t xml:space="preserve"> </t>
    </r>
    <r>
      <rPr>
        <u/>
        <sz val="11"/>
        <color rgb="FF0563C1"/>
        <rFont val="Arial"/>
      </rPr>
      <t>(see Group Guideline for Sustainable Procurement)</t>
    </r>
    <r>
      <rPr>
        <sz val="11"/>
        <color rgb="FF0563C1"/>
        <rFont val="Arial"/>
      </rPr>
      <t xml:space="preserve">. </t>
    </r>
    <r>
      <rPr>
        <sz val="11"/>
        <color rgb="FF000000"/>
        <rFont val="Arial"/>
      </rPr>
      <t>Due to implementation constraints, the 2025 assessment of significant suppliers was based on a combination of new and previous methodologies.</t>
    </r>
  </si>
  <si>
    <t>Reporting Package.</t>
  </si>
  <si>
    <r>
      <rPr>
        <vertAlign val="superscript"/>
        <sz val="11"/>
        <rFont val="Arial"/>
        <family val="2"/>
      </rPr>
      <t xml:space="preserve">1 </t>
    </r>
    <r>
      <rPr>
        <sz val="11"/>
        <rFont val="Arial"/>
        <family val="2"/>
      </rPr>
      <t>Proportion of small-scale industries in total industry value added
(%), SDG indicator 9.3.1 </t>
    </r>
  </si>
  <si>
    <r>
      <rPr>
        <vertAlign val="superscript"/>
        <sz val="11"/>
        <rFont val="Arial"/>
        <family val="2"/>
      </rPr>
      <t xml:space="preserve">1 </t>
    </r>
    <r>
      <rPr>
        <sz val="11"/>
        <rFont val="Arial"/>
        <family val="2"/>
      </rPr>
      <t>Carbon dioxide emissions per unit of manufacturing value added 
(kgCO</t>
    </r>
    <r>
      <rPr>
        <vertAlign val="subscript"/>
        <sz val="11"/>
        <rFont val="Arial"/>
        <family val="2"/>
      </rPr>
      <t xml:space="preserve">2 </t>
    </r>
    <r>
      <rPr>
        <sz val="11"/>
        <rFont val="Arial"/>
        <family val="2"/>
      </rPr>
      <t>per constant 2015 USD), SDG indicator 9.4.1</t>
    </r>
  </si>
  <si>
    <r>
      <rPr>
        <u/>
        <vertAlign val="superscript"/>
        <sz val="11"/>
        <color theme="10"/>
        <rFont val="Arial"/>
        <family val="2"/>
      </rPr>
      <t>4</t>
    </r>
    <r>
      <rPr>
        <u/>
        <sz val="11"/>
        <color theme="10"/>
        <rFont val="Arial"/>
        <family val="2"/>
      </rPr>
      <t xml:space="preserve"> The World Bank (2024), Agriculture, forestry, and fishing, value added (% of GDP), available at https://data.worldbank.org/indicator/NV.AGR.TOTL.ZS (accessed: 18.05.2026)</t>
    </r>
  </si>
  <si>
    <r>
      <rPr>
        <u/>
        <vertAlign val="superscript"/>
        <sz val="11"/>
        <color theme="10"/>
        <rFont val="Arial"/>
        <family val="2"/>
      </rPr>
      <t>5</t>
    </r>
    <r>
      <rPr>
        <u/>
        <sz val="11"/>
        <color theme="10"/>
        <rFont val="Arial"/>
        <family val="2"/>
      </rPr>
      <t xml:space="preserve"> The World Bank (2024), Informal economy database, available at https://www.worldbank.org/en/research/brief/informal-economy-database (accessed: 18.05.2026)
Note: The "informal output (% of official GDP)" indicator measures the value of goods and services produced by the informal sector as a portion of a country's total GDP. This includes economic activities that are not regulated by the government, such as street vending or unregistered businesses. It helps estimate the size of the informal economy, offering insights into the broader economic activity that is not captured in official statistics.</t>
    </r>
  </si>
  <si>
    <r>
      <rPr>
        <u/>
        <vertAlign val="superscript"/>
        <sz val="11"/>
        <color theme="10"/>
        <rFont val="Arial"/>
        <family val="2"/>
      </rPr>
      <t>7</t>
    </r>
    <r>
      <rPr>
        <u/>
        <sz val="11"/>
        <color theme="10"/>
        <rFont val="Arial"/>
        <family val="2"/>
      </rPr>
      <t xml:space="preserve"> European Commission (2024), SME Factsheets 2024, *SME Factsheets 2021 for Albania, Bosnia and Herzegovina, North Macedonia, Moldova, Serbia and Ukraine, available at https://enlargement.ec.europa.eu/enlargement-policy/policy-highlights/sme-performance-review_en, **Georgia: World Bank Group (2023), GEORGIA COUNTRY PRIVATE SECTOR DIAGNOSTIC, value for 2020, available at https://www.ifc.org/content/dam/ifc/doc/2023/georgia-country-private-sector-diagnostic-summary-en.pdf, (both databases accessed: 18.05.2026). SME data includes data for micro, small and medium enterprises that have between 0 and 249 employees.</t>
    </r>
  </si>
  <si>
    <t>&gt; Our approach to staff (incl. ProCredit Group Statement on Human Rights)</t>
  </si>
  <si>
    <r>
      <rPr>
        <vertAlign val="superscript"/>
        <sz val="11"/>
        <color rgb="FF000000"/>
        <rFont val="Arial"/>
        <family val="2"/>
      </rPr>
      <t xml:space="preserve">7 </t>
    </r>
    <r>
      <rPr>
        <sz val="11"/>
        <color rgb="FF000000"/>
        <rFont val="Arial"/>
        <family val="2"/>
      </rPr>
      <t>MSMEs' economic relevance: Value added
(% of GDP)</t>
    </r>
  </si>
  <si>
    <r>
      <rPr>
        <vertAlign val="superscript"/>
        <sz val="11"/>
        <color rgb="FF000000"/>
        <rFont val="Arial"/>
        <family val="2"/>
      </rPr>
      <t xml:space="preserve">10 </t>
    </r>
    <r>
      <rPr>
        <sz val="11"/>
        <color rgb="FF000000"/>
        <rFont val="Arial"/>
        <family val="2"/>
      </rPr>
      <t xml:space="preserve">Air pollution: Population weighted, 2025 average PM2.5 concentration 
(µg/m³) </t>
    </r>
  </si>
  <si>
    <r>
      <rPr>
        <u/>
        <vertAlign val="superscript"/>
        <sz val="11"/>
        <color theme="10"/>
        <rFont val="Arial"/>
        <family val="2"/>
      </rPr>
      <t>10</t>
    </r>
    <r>
      <rPr>
        <u/>
        <sz val="11"/>
        <color theme="10"/>
        <rFont val="Arial"/>
        <family val="2"/>
      </rPr>
      <t xml:space="preserve"> IQAir (2025), World Air Quality Report 2025, Region &amp; City PM2.5 Ranking, available at https://www.iqair.com/world-most-polluted-countries (accessed: 19.05.2026)
Note on methodology: PM2.5 measurements obtained by ground-level  monitoring stations. Air quality data was aggregated from regulatory monitoring stations operated by governments as well as privately-owned, non-regulatory stations operated by individuals, educational institutions, and non-profit organizations. Most data employed in the report was collected in real time. When available, supplementary year-end historical data sets were also included to provide the most timely and comprehensive global data analysis possible. The data from individual stations were combined into “settlements,” which can represent a city, town, village, county, or municipality depending on local population patterns and administrative structures. The data from cities are subsequently population weighted and aggregated to create a regional annual average and ranking.  Data for the World Air Quality Report is presented within the context of the 2021 WHO updated recommended annual air quality guideline levels and interim targets for PM2.5. These guidelines help to determine which cities  and regions are most in danger from the health risks of PM2.5 in the hopes that they implement stricter policies to help lower those risks. </t>
    </r>
  </si>
  <si>
    <r>
      <rPr>
        <u/>
        <vertAlign val="superscript"/>
        <sz val="11"/>
        <color theme="10"/>
        <rFont val="Arial"/>
        <family val="2"/>
      </rPr>
      <t>11</t>
    </r>
    <r>
      <rPr>
        <u/>
        <sz val="11"/>
        <color theme="10"/>
        <rFont val="Arial"/>
        <family val="2"/>
      </rPr>
      <t xml:space="preserve"> International Renewable Energy Agency (2024). Renewable energy statistics 2024, available at https://www.irena.org/Publications/2024/Jul/Renewable-energy-statistics-2024 (accessed: 19.05.2026)</t>
    </r>
  </si>
  <si>
    <r>
      <rPr>
        <u/>
        <vertAlign val="superscript"/>
        <sz val="11"/>
        <color theme="10"/>
        <rFont val="Arial"/>
        <family val="2"/>
      </rPr>
      <t>12</t>
    </r>
    <r>
      <rPr>
        <u/>
        <sz val="11"/>
        <color theme="10"/>
        <rFont val="Arial"/>
        <family val="2"/>
      </rPr>
      <t xml:space="preserve"> International Energy Agency et al. (2022), Tracking SDG 7: The Energy Progress Report, Energy Efficiency, available at: https://trackingsdg7.esmap.org/results?p=Energy_Efficiency&amp;i=Primary (accessed: 19.05.2026)</t>
    </r>
  </si>
  <si>
    <r>
      <rPr>
        <u/>
        <vertAlign val="superscript"/>
        <sz val="11"/>
        <color theme="10"/>
        <rFont val="Arial"/>
        <family val="2"/>
      </rPr>
      <t>13</t>
    </r>
    <r>
      <rPr>
        <u/>
        <sz val="11"/>
        <color theme="10"/>
        <rFont val="Arial"/>
        <family val="2"/>
      </rPr>
      <t xml:space="preserve"> Transparency International (2025), Corruption Perceptions Index 2025, available at https://www.transparency.org/en/cpi/2025/ (accessed: 19.05.2026)</t>
    </r>
  </si>
  <si>
    <r>
      <rPr>
        <u/>
        <vertAlign val="superscript"/>
        <sz val="11"/>
        <color theme="10"/>
        <rFont val="Arial"/>
        <family val="2"/>
      </rPr>
      <t>1</t>
    </r>
    <r>
      <rPr>
        <u/>
        <sz val="11"/>
        <color theme="10"/>
        <rFont val="Arial"/>
        <family val="2"/>
      </rPr>
      <t xml:space="preserve"> United Nations Industrial Development Organization (2021), SDG 9 monitoring, For SDG indicator 9.3.1 :*Reference year for Ukraine is 2020, available at https://stat.unido.org/data/table?dataset=sdg&amp;country=008 (accessed: 13.04.2026)</t>
    </r>
  </si>
  <si>
    <t>According to the Joint Impact Model (JIM), the total results for the direct and supply chain effects of our loan portfolio are estimated at 177,733 jobs supported and EUR 504.6 value added in taxes, of which 42% correspond to women and 7.1% to youth (see Tab 3.2 for details).</t>
  </si>
  <si>
    <t>The share of suppliers checked against our Exclusion List (human and labour rights, child labour, and others) is 100%.   </t>
  </si>
  <si>
    <t>5.3 Sustainability Development Goals (SDGs)</t>
  </si>
  <si>
    <t>This table is an extract from the entire set of the EU taxonomy tables. The fully set up table and further information is available in the 2025 Annual Report. 
https://www.procredit-holding.com/wp-content/uploads/2026/03/2025-Annual-Report.pdf</t>
  </si>
  <si>
    <r>
      <t>Average seniority by gender (in years)</t>
    </r>
    <r>
      <rPr>
        <b/>
        <vertAlign val="superscript"/>
        <sz val="11"/>
        <color rgb="FF000000"/>
        <rFont val="Arial"/>
        <family val="2"/>
      </rPr>
      <t>1</t>
    </r>
  </si>
  <si>
    <r>
      <rPr>
        <vertAlign val="superscript"/>
        <sz val="11"/>
        <rFont val="Arial"/>
        <family val="2"/>
      </rPr>
      <t xml:space="preserve">1 </t>
    </r>
    <r>
      <rPr>
        <sz val="11"/>
        <rFont val="Arial"/>
        <family val="2"/>
      </rPr>
      <t xml:space="preserve">All staff, including Management Board members and staff in unconsolidated entities. Employee numbers are reported as headcount at year-end and include all individuals in an employment relationship with the ProCredit group and who are on the company payroll. This applies to all employee-count indicators in this sheet. Exchange staff are accounted for at the institution responsible for paying their salary. Self-employed persons or employees of suppliers of the ProCredit group are not included in these statistics. Due to the change in allocation, the figures are only comparable with 2023 to a limited extent.
</t>
    </r>
    <r>
      <rPr>
        <vertAlign val="superscript"/>
        <sz val="11"/>
        <rFont val="Arial"/>
        <family val="2"/>
      </rPr>
      <t>2</t>
    </r>
    <r>
      <rPr>
        <sz val="11"/>
        <rFont val="Arial"/>
        <family val="2"/>
      </rPr>
      <t xml:space="preserve"> In the group total, all Supervisory Board members are counted only once, but persons who are Supervisory Board members in more than one region are counted in each of the regions in which they serve.
Non-guaranteed hours employees were excluded from the table as they are covered in the table "Information on employees".</t>
    </r>
  </si>
  <si>
    <r>
      <rPr>
        <vertAlign val="superscript"/>
        <sz val="11"/>
        <rFont val="Arial"/>
        <family val="2"/>
      </rPr>
      <t xml:space="preserve">1 </t>
    </r>
    <r>
      <rPr>
        <sz val="11"/>
        <rFont val="Arial"/>
        <family val="2"/>
      </rPr>
      <t xml:space="preserve">The indicator refers to the total number of incidents in which an accident occurred and an employee suffered damage as a result. Several car accidents have been documented but no employees were hurt. 
</t>
    </r>
    <r>
      <rPr>
        <vertAlign val="superscript"/>
        <sz val="11"/>
        <rFont val="Arial"/>
        <family val="2"/>
      </rPr>
      <t xml:space="preserve">
2 </t>
    </r>
    <r>
      <rPr>
        <sz val="11"/>
        <rFont val="Arial"/>
        <family val="2"/>
      </rPr>
      <t>The other two indicators refer to incidents that not only put an employee's health in danger but also had a noticeable effect. Two events with potential consequences were reported in the Risk Event Database, but neither of them has resulted in employee health problems.</t>
    </r>
  </si>
  <si>
    <r>
      <rPr>
        <vertAlign val="superscript"/>
        <sz val="11"/>
        <rFont val="Arial"/>
        <family val="2"/>
      </rPr>
      <t xml:space="preserve">1 </t>
    </r>
    <r>
      <rPr>
        <sz val="11"/>
        <rFont val="Arial"/>
        <family val="2"/>
      </rPr>
      <t xml:space="preserve">PCH Operational Statistics.
</t>
    </r>
    <r>
      <rPr>
        <vertAlign val="superscript"/>
        <sz val="11"/>
        <rFont val="Arial"/>
        <family val="2"/>
      </rPr>
      <t xml:space="preserve">2 </t>
    </r>
    <r>
      <rPr>
        <sz val="11"/>
        <rFont val="Arial"/>
        <family val="2"/>
      </rPr>
      <t>Reporting Packages.</t>
    </r>
  </si>
  <si>
    <r>
      <rPr>
        <vertAlign val="superscript"/>
        <sz val="11"/>
        <rFont val="Arial"/>
        <family val="2"/>
      </rPr>
      <t xml:space="preserve">1 </t>
    </r>
    <r>
      <rPr>
        <sz val="11"/>
        <rFont val="Arial"/>
        <family val="2"/>
      </rPr>
      <t xml:space="preserve">Reporting Packages.
</t>
    </r>
    <r>
      <rPr>
        <vertAlign val="superscript"/>
        <sz val="11"/>
        <rFont val="Arial"/>
        <family val="2"/>
      </rPr>
      <t xml:space="preserve">2 </t>
    </r>
    <r>
      <rPr>
        <sz val="11"/>
        <rFont val="Arial"/>
        <family val="2"/>
      </rPr>
      <t>Central database.</t>
    </r>
  </si>
  <si>
    <r>
      <t xml:space="preserve">Project finance renewable energy data are based on actual energy production data for 2025. The provided information is applicable only for the RE projects which are currently in operation.
</t>
    </r>
    <r>
      <rPr>
        <vertAlign val="superscript"/>
        <sz val="11"/>
        <color rgb="FF000000"/>
        <rFont val="Arial"/>
        <family val="2"/>
      </rPr>
      <t xml:space="preserve">1 </t>
    </r>
    <r>
      <rPr>
        <sz val="11"/>
        <color rgb="FF000000"/>
        <rFont val="Arial"/>
        <family val="2"/>
      </rPr>
      <t xml:space="preserve">Emission factors: IEA (2024) Emission Factors (latest available emission factor - 2023).
</t>
    </r>
  </si>
  <si>
    <r>
      <rPr>
        <vertAlign val="superscript"/>
        <sz val="11"/>
        <rFont val="Arial"/>
        <family val="2"/>
      </rPr>
      <t xml:space="preserve">1 </t>
    </r>
    <r>
      <rPr>
        <sz val="11"/>
        <rFont val="Arial"/>
        <family val="2"/>
      </rPr>
      <t xml:space="preserve">Manual data collection.
</t>
    </r>
    <r>
      <rPr>
        <vertAlign val="superscript"/>
        <sz val="11"/>
        <rFont val="Arial"/>
        <family val="2"/>
      </rPr>
      <t xml:space="preserve">2 </t>
    </r>
    <r>
      <rPr>
        <sz val="11"/>
        <rFont val="Arial"/>
        <family val="2"/>
      </rPr>
      <t>Central database.</t>
    </r>
  </si>
  <si>
    <r>
      <rPr>
        <vertAlign val="superscript"/>
        <sz val="11"/>
        <rFont val="Arial"/>
        <family val="2"/>
      </rPr>
      <t xml:space="preserve">1 </t>
    </r>
    <r>
      <rPr>
        <sz val="11"/>
        <rFont val="Arial"/>
        <family val="2"/>
      </rPr>
      <t xml:space="preserve">Central database.
</t>
    </r>
    <r>
      <rPr>
        <vertAlign val="superscript"/>
        <sz val="11"/>
        <rFont val="Arial"/>
        <family val="2"/>
      </rPr>
      <t xml:space="preserve">2 </t>
    </r>
    <r>
      <rPr>
        <sz val="11"/>
        <rFont val="Arial"/>
        <family val="2"/>
      </rPr>
      <t>Manually collected data; includes total financed capacity.</t>
    </r>
  </si>
  <si>
    <r>
      <rPr>
        <vertAlign val="superscript"/>
        <sz val="11"/>
        <rFont val="Arial"/>
        <family val="2"/>
      </rPr>
      <t xml:space="preserve">1 </t>
    </r>
    <r>
      <rPr>
        <sz val="11"/>
        <rFont val="Arial"/>
        <family val="2"/>
      </rPr>
      <t xml:space="preserve">Audited Reporting Packages.
</t>
    </r>
    <r>
      <rPr>
        <vertAlign val="superscript"/>
        <sz val="11"/>
        <rFont val="Arial"/>
        <family val="2"/>
      </rPr>
      <t xml:space="preserve">2 </t>
    </r>
    <r>
      <rPr>
        <sz val="11"/>
        <rFont val="Arial"/>
        <family val="2"/>
      </rPr>
      <t>Central database.</t>
    </r>
  </si>
  <si>
    <r>
      <rPr>
        <vertAlign val="superscript"/>
        <sz val="11"/>
        <color rgb="FF000000"/>
        <rFont val="Arial"/>
      </rPr>
      <t xml:space="preserve">1 </t>
    </r>
    <r>
      <rPr>
        <sz val="11"/>
        <color rgb="FF000000"/>
        <rFont val="Arial"/>
      </rPr>
      <t>Market value at origination or, in the absence thereof, the oldest value available was used.
Attribution factor: Depending on the data availability, clients' balance sheet figures were used from the most current reporting period but not longer than three years old.
Emission factors: For the emission factors of the EU countries in which we operate, direct economic activity-based emission factors from the PCAF 2022 EXIOBASE dataset were used. However, for non-EU countries, an estimate was made based on the data available for countries with similar geographic and economic conditions. A ratio was then applied to Scope 2 emissions based on the electricity emission factors (IEA Emission Factors 2024 edition) of each country in relation to the country used as a baseline. Furthermore, for Scope 1 emissions data for the agricultural sector, a ratio was also applied considering the FAOSTAT crop and livestock emissions of each non-EU country versus the country used as a baseline. Emission factors for motor vehicle loans and mortgages were updated in accordance with the PCAF 2022 dataset. To ensure consistent year‑on‑year comparability, emissions across all reporting years have been recalculated using a single, consistent set of emission factors based on the PCAF 2022 dataset. Consequently, the previously reported 2024 values have been revised.</t>
    </r>
  </si>
  <si>
    <r>
      <rPr>
        <vertAlign val="superscript"/>
        <sz val="11"/>
        <rFont val="Arial"/>
        <family val="2"/>
      </rPr>
      <t xml:space="preserve">1 </t>
    </r>
    <r>
      <rPr>
        <sz val="11"/>
        <rFont val="Arial"/>
        <family val="2"/>
      </rPr>
      <t>Women's own business (W</t>
    </r>
    <r>
      <rPr>
        <sz val="11"/>
        <color theme="1"/>
        <rFont val="Arial"/>
        <family val="2"/>
      </rPr>
      <t>M</t>
    </r>
    <r>
      <rPr>
        <sz val="11"/>
        <rFont val="Arial"/>
        <family val="2"/>
      </rPr>
      <t xml:space="preserve">SME): is owned at least 51% by vote and value by a woman or women.
</t>
    </r>
    <r>
      <rPr>
        <vertAlign val="superscript"/>
        <sz val="11"/>
        <rFont val="Arial"/>
        <family val="2"/>
      </rPr>
      <t xml:space="preserve">2 </t>
    </r>
    <r>
      <rPr>
        <sz val="11"/>
        <rFont val="Arial"/>
        <family val="2"/>
      </rPr>
      <t xml:space="preserve">Parity represents a situation with an equal representation of women and men in terms of shares held in a company.
</t>
    </r>
    <r>
      <rPr>
        <vertAlign val="superscript"/>
        <sz val="11"/>
        <rFont val="Arial"/>
        <family val="2"/>
      </rPr>
      <t xml:space="preserve">3 </t>
    </r>
    <r>
      <rPr>
        <sz val="11"/>
        <rFont val="Arial"/>
        <family val="2"/>
      </rPr>
      <t>Others contains clients' ownership without gender data.</t>
    </r>
  </si>
  <si>
    <r>
      <rPr>
        <vertAlign val="superscript"/>
        <sz val="11"/>
        <color rgb="FF000000"/>
        <rFont val="Arial"/>
        <family val="2"/>
      </rPr>
      <t xml:space="preserve">1 </t>
    </r>
    <r>
      <rPr>
        <sz val="11"/>
        <color rgb="FF000000"/>
        <rFont val="Arial"/>
        <family val="2"/>
      </rPr>
      <t xml:space="preserve">Women's own business (WMSME): is owned at least 51% by vote and value by a woman or women.
</t>
    </r>
    <r>
      <rPr>
        <vertAlign val="superscript"/>
        <sz val="11"/>
        <color rgb="FF000000"/>
        <rFont val="Arial"/>
        <family val="2"/>
      </rPr>
      <t xml:space="preserve">2 </t>
    </r>
    <r>
      <rPr>
        <sz val="11"/>
        <color rgb="FF000000"/>
        <rFont val="Arial"/>
        <family val="2"/>
      </rPr>
      <t xml:space="preserve">Parity represents a situation with an equal representation of women and men in terms of shares held in a company.
</t>
    </r>
    <r>
      <rPr>
        <vertAlign val="superscript"/>
        <sz val="11"/>
        <color rgb="FF000000"/>
        <rFont val="Arial"/>
        <family val="2"/>
      </rPr>
      <t xml:space="preserve">3 </t>
    </r>
    <r>
      <rPr>
        <sz val="11"/>
        <color rgb="FF000000"/>
        <rFont val="Arial"/>
        <family val="2"/>
      </rPr>
      <t>Others contains clients' ownership without gender data.</t>
    </r>
  </si>
  <si>
    <r>
      <rPr>
        <vertAlign val="superscript"/>
        <sz val="11"/>
        <rFont val="Arial"/>
        <family val="2"/>
      </rPr>
      <t xml:space="preserve">2 </t>
    </r>
    <r>
      <rPr>
        <sz val="11"/>
        <rFont val="Arial"/>
        <family val="2"/>
      </rPr>
      <t>Reporting Packages.</t>
    </r>
  </si>
  <si>
    <r>
      <rPr>
        <u/>
        <vertAlign val="superscript"/>
        <sz val="11"/>
        <color theme="10"/>
        <rFont val="Arial"/>
        <family val="2"/>
      </rPr>
      <t>1</t>
    </r>
    <r>
      <rPr>
        <u/>
        <sz val="11"/>
        <color theme="10"/>
        <rFont val="Arial"/>
        <family val="2"/>
      </rPr>
      <t xml:space="preserve"> National Bank of Albania: Information as of December 2025</t>
    </r>
  </si>
  <si>
    <t>Total assets</t>
  </si>
  <si>
    <r>
      <rPr>
        <vertAlign val="superscript"/>
        <sz val="11"/>
        <color rgb="FF000000"/>
        <rFont val="Arial"/>
        <family val="2"/>
      </rPr>
      <t xml:space="preserve">1 </t>
    </r>
    <r>
      <rPr>
        <sz val="11"/>
        <color rgb="FF000000"/>
        <rFont val="Arial"/>
        <family val="2"/>
      </rPr>
      <t>Instances of discrimination are considered in the indicator and were not detected during the reporting period.</t>
    </r>
  </si>
  <si>
    <r>
      <rPr>
        <vertAlign val="superscript"/>
        <sz val="11"/>
        <color rgb="FF000000"/>
        <rFont val="Arial"/>
        <family val="2"/>
      </rPr>
      <t xml:space="preserve">1 </t>
    </r>
    <r>
      <rPr>
        <sz val="11"/>
        <color rgb="FF000000"/>
        <rFont val="Arial"/>
        <family val="2"/>
      </rPr>
      <t>Significance of instances of non-compliance is determined by the size of fines and penalties, the potential to cause considerable reputational damage, and the relation to material compliance areas.</t>
    </r>
  </si>
  <si>
    <r>
      <rPr>
        <u/>
        <vertAlign val="superscript"/>
        <sz val="11"/>
        <color theme="10"/>
        <rFont val="Arial"/>
        <family val="2"/>
      </rPr>
      <t>3</t>
    </r>
    <r>
      <rPr>
        <u/>
        <sz val="11"/>
        <color theme="10"/>
        <rFont val="Arial"/>
        <family val="2"/>
      </rPr>
      <t xml:space="preserve"> International Monetary Fund (2025), GDP per capita, current prices, available at https://www.imf.org/external/datamapper/NGDPDPC@WEO/OEMDC/ADVEC/WEOWORLD  (accessed: 19.05.2026)
</t>
    </r>
  </si>
  <si>
    <r>
      <t>ProCredit Bank's defaulted loan portfolio (%)</t>
    </r>
    <r>
      <rPr>
        <vertAlign val="superscript"/>
        <sz val="11"/>
        <rFont val="Arial"/>
        <family val="2"/>
      </rPr>
      <t>2</t>
    </r>
  </si>
  <si>
    <t xml:space="preserve"> - Group Sustainability Statement</t>
  </si>
  <si>
    <r>
      <t>1</t>
    </r>
    <r>
      <rPr>
        <sz val="11"/>
        <color theme="1"/>
        <rFont val="Arial"/>
        <family val="2"/>
      </rPr>
      <t xml:space="preserve"> Average number of full-time equivalent (FTE) employees over the year. This data does not include the employees who are on long-term leave. 
</t>
    </r>
    <r>
      <rPr>
        <vertAlign val="superscript"/>
        <sz val="11"/>
        <color theme="1"/>
        <rFont val="Arial"/>
        <family val="2"/>
      </rPr>
      <t>2</t>
    </r>
    <r>
      <rPr>
        <sz val="11"/>
        <color theme="1"/>
        <rFont val="Arial"/>
        <family val="2"/>
      </rPr>
      <t xml:space="preserve"> Cooling energy for air conditioners is included under electricity consumption. Steam energy is not used on ProCredit premises.
</t>
    </r>
    <r>
      <rPr>
        <vertAlign val="superscript"/>
        <sz val="11"/>
        <color theme="1"/>
        <rFont val="Arial"/>
        <family val="2"/>
      </rPr>
      <t>3</t>
    </r>
    <r>
      <rPr>
        <sz val="11"/>
        <color theme="1"/>
        <rFont val="Arial"/>
        <family val="2"/>
      </rPr>
      <t xml:space="preserve"> Emissions Factors (2024) of the International Energy Agency: 2017-2023 were used as reference years for electricity and heating. The emissions factor for BioLPG is 0.0603kg CO</t>
    </r>
    <r>
      <rPr>
        <vertAlign val="subscript"/>
        <sz val="11"/>
        <color theme="1"/>
        <rFont val="Arial"/>
        <family val="2"/>
      </rPr>
      <t>2eq</t>
    </r>
    <r>
      <rPr>
        <sz val="11"/>
        <color theme="1"/>
        <rFont val="Arial"/>
        <family val="2"/>
      </rPr>
      <t xml:space="preserve"> and is based on the World LPG Association’s (WLPGA) report titled “Role of LPG and BioLPG in Europe” (2019). CO</t>
    </r>
    <r>
      <rPr>
        <vertAlign val="subscript"/>
        <sz val="11"/>
        <color theme="1"/>
        <rFont val="Arial"/>
        <family val="2"/>
      </rPr>
      <t>2</t>
    </r>
    <r>
      <rPr>
        <sz val="11"/>
        <color theme="1"/>
        <rFont val="Arial"/>
        <family val="2"/>
      </rPr>
      <t xml:space="preserve"> emissions from biomass are not included in our gross emissions calculation (only non-CO</t>
    </r>
    <r>
      <rPr>
        <vertAlign val="subscript"/>
        <sz val="11"/>
        <color theme="1"/>
        <rFont val="Arial"/>
        <family val="2"/>
      </rPr>
      <t>2</t>
    </r>
    <r>
      <rPr>
        <sz val="11"/>
        <color theme="1"/>
        <rFont val="Arial"/>
        <family val="2"/>
      </rPr>
      <t xml:space="preserve"> emissions are considered using a factor of 0.3g CO</t>
    </r>
    <r>
      <rPr>
        <vertAlign val="subscript"/>
        <sz val="11"/>
        <color theme="1"/>
        <rFont val="Arial"/>
        <family val="2"/>
      </rPr>
      <t>2eq</t>
    </r>
    <r>
      <rPr>
        <sz val="11"/>
        <color theme="1"/>
        <rFont val="Arial"/>
        <family val="2"/>
      </rPr>
      <t>/MJ for the combustion of wood pellets according to the Renewable Energy Directive (RED II), Directive (EU) 2018/2001). Using the most conservative emissions factor scenario for wood briquettes and pellets according to RED II (43g CO</t>
    </r>
    <r>
      <rPr>
        <vertAlign val="subscript"/>
        <sz val="11"/>
        <color theme="1"/>
        <rFont val="Arial"/>
        <family val="2"/>
      </rPr>
      <t>2</t>
    </r>
    <r>
      <rPr>
        <sz val="11"/>
        <color theme="1"/>
        <rFont val="Arial"/>
        <family val="2"/>
      </rPr>
      <t>/MJ), CO</t>
    </r>
    <r>
      <rPr>
        <vertAlign val="subscript"/>
        <sz val="11"/>
        <color theme="1"/>
        <rFont val="Arial"/>
        <family val="2"/>
      </rPr>
      <t>2</t>
    </r>
    <r>
      <rPr>
        <sz val="11"/>
        <color theme="1"/>
        <rFont val="Arial"/>
        <family val="2"/>
      </rPr>
      <t xml:space="preserve"> emissions from wood pellets totalled 89 tonnes in 2025, 84 tonnes in 2024 and 105 tonnes in 2023. Wood pellets are considered non-renewable unless proven to be sourced 100% from certified sustainably managed forests. Consolidation approach for emissions: operational control. For purchased electricity CO</t>
    </r>
    <r>
      <rPr>
        <vertAlign val="subscript"/>
        <sz val="11"/>
        <color theme="1"/>
        <rFont val="Arial"/>
        <family val="2"/>
      </rPr>
      <t>2</t>
    </r>
    <r>
      <rPr>
        <sz val="11"/>
        <color theme="1"/>
        <rFont val="Arial"/>
        <family val="2"/>
      </rPr>
      <t xml:space="preserve"> emissions are considered. For district heating, the gases CO</t>
    </r>
    <r>
      <rPr>
        <vertAlign val="subscript"/>
        <sz val="11"/>
        <color theme="1"/>
        <rFont val="Arial"/>
        <family val="2"/>
      </rPr>
      <t>2</t>
    </r>
    <r>
      <rPr>
        <sz val="11"/>
        <color theme="1"/>
        <rFont val="Arial"/>
        <family val="2"/>
      </rPr>
      <t>, CH</t>
    </r>
    <r>
      <rPr>
        <vertAlign val="subscript"/>
        <sz val="11"/>
        <color theme="1"/>
        <rFont val="Arial"/>
        <family val="2"/>
      </rPr>
      <t>4</t>
    </r>
    <r>
      <rPr>
        <sz val="11"/>
        <color theme="1"/>
        <rFont val="Arial"/>
        <family val="2"/>
      </rPr>
      <t xml:space="preserve"> and N</t>
    </r>
    <r>
      <rPr>
        <vertAlign val="subscript"/>
        <sz val="11"/>
        <color theme="1"/>
        <rFont val="Arial"/>
        <family val="2"/>
      </rPr>
      <t>2</t>
    </r>
    <r>
      <rPr>
        <sz val="11"/>
        <color theme="1"/>
        <rFont val="Arial"/>
        <family val="2"/>
      </rPr>
      <t>O are considered. For purchased electricity CO</t>
    </r>
    <r>
      <rPr>
        <vertAlign val="subscript"/>
        <sz val="11"/>
        <color theme="1"/>
        <rFont val="Arial"/>
        <family val="2"/>
      </rPr>
      <t>2</t>
    </r>
    <r>
      <rPr>
        <sz val="11"/>
        <color theme="1"/>
        <rFont val="Arial"/>
        <family val="2"/>
      </rPr>
      <t xml:space="preserve"> emissions are considered. For district heating, the gases CO</t>
    </r>
    <r>
      <rPr>
        <vertAlign val="subscript"/>
        <sz val="11"/>
        <color theme="1"/>
        <rFont val="Arial"/>
        <family val="2"/>
      </rPr>
      <t>2</t>
    </r>
    <r>
      <rPr>
        <sz val="11"/>
        <color theme="1"/>
        <rFont val="Arial"/>
        <family val="2"/>
      </rPr>
      <t>, CH</t>
    </r>
    <r>
      <rPr>
        <vertAlign val="subscript"/>
        <sz val="11"/>
        <color theme="1"/>
        <rFont val="Arial"/>
        <family val="2"/>
      </rPr>
      <t>4</t>
    </r>
    <r>
      <rPr>
        <sz val="11"/>
        <color theme="1"/>
        <rFont val="Arial"/>
        <family val="2"/>
      </rPr>
      <t xml:space="preserve"> and N</t>
    </r>
    <r>
      <rPr>
        <vertAlign val="subscript"/>
        <sz val="11"/>
        <color theme="1"/>
        <rFont val="Arial"/>
        <family val="2"/>
      </rPr>
      <t>2</t>
    </r>
    <r>
      <rPr>
        <sz val="11"/>
        <color theme="1"/>
        <rFont val="Arial"/>
        <family val="2"/>
      </rPr>
      <t xml:space="preserve">O are considered.
</t>
    </r>
    <r>
      <rPr>
        <vertAlign val="superscript"/>
        <sz val="11"/>
        <color theme="1"/>
        <rFont val="Arial"/>
        <family val="2"/>
      </rPr>
      <t>4</t>
    </r>
    <r>
      <rPr>
        <sz val="11"/>
        <color theme="1"/>
        <rFont val="Arial"/>
        <family val="2"/>
      </rPr>
      <t xml:space="preserve"> Emissions based on individual emissions factors (depending on the specific contractual instrument applied).   
</t>
    </r>
    <r>
      <rPr>
        <vertAlign val="superscript"/>
        <sz val="11"/>
        <color theme="1"/>
        <rFont val="Arial"/>
        <family val="2"/>
      </rPr>
      <t>5</t>
    </r>
    <r>
      <rPr>
        <sz val="11"/>
        <color theme="1"/>
        <rFont val="Arial"/>
        <family val="2"/>
      </rPr>
      <t xml:space="preserve"> Estimate via the Atmosfair GmbH web-based calculator.
</t>
    </r>
    <r>
      <rPr>
        <vertAlign val="superscript"/>
        <sz val="11"/>
        <color theme="1"/>
        <rFont val="Arial"/>
        <family val="2"/>
      </rPr>
      <t>6</t>
    </r>
    <r>
      <rPr>
        <sz val="11"/>
        <color theme="1"/>
        <rFont val="Arial"/>
        <family val="2"/>
      </rPr>
      <t xml:space="preserve"> Electronic equipment is replaced or recycled in bulk every other year, which unavoidably leads to significant increases or decreases. 
The reason for data values that differ in comparison to last year´s report, by more than 10% at the regional level and 5% at the group level are explained below:
- Missing data for general waste from several branches in Serbia has now been added for 2024. This caused slight changes in the reported values for South Eastern Europe.
- Values for PCA waste were corrected to reflect the accurate amount of waste oil. This caused changes in the reported total waste figures for 2023 and 2024 in Germany and in total.
- The ratio between water sourced from public/private utilities and rainwater collection in Eastern Europe has been corrected for 2023 and 2024, as the percentage values in last year’s report were miscalculated.
All changes in the absolute performance indicators are reflected in the corresponding relative performance indicators.</t>
    </r>
  </si>
  <si>
    <r>
      <rPr>
        <vertAlign val="superscript"/>
        <sz val="11"/>
        <rFont val="Arial"/>
        <family val="2"/>
      </rPr>
      <t xml:space="preserve">1 </t>
    </r>
    <r>
      <rPr>
        <sz val="11"/>
        <rFont val="Arial"/>
        <family val="2"/>
      </rPr>
      <t xml:space="preserve">Total hours of Code of Conduct, ethics and DEI training include not only Code of Conduct training hours but also training hours from other DEI training sessions (in the Onboarding Programme and Academies). The same applies to the total number of participants in the Code of Conduct training.
The training on the Code of Conduct covers all our employees (full-time and part-time employees, including trainees), excluding contractors. Frequency: Annually.
</t>
    </r>
    <r>
      <rPr>
        <vertAlign val="superscript"/>
        <sz val="11"/>
        <rFont val="Arial"/>
        <family val="2"/>
      </rPr>
      <t xml:space="preserve">2 </t>
    </r>
    <r>
      <rPr>
        <sz val="11"/>
        <rFont val="Arial"/>
        <family val="2"/>
      </rPr>
      <t>Training sessions on environmental topics are offered to employees based on position needs. They cover all our employees (full-time and part-time employees, including trainees), excluding contractors.</t>
    </r>
  </si>
  <si>
    <r>
      <rPr>
        <u/>
        <vertAlign val="superscript"/>
        <sz val="11"/>
        <color theme="10"/>
        <rFont val="Arial"/>
        <family val="2"/>
      </rPr>
      <t>1</t>
    </r>
    <r>
      <rPr>
        <u/>
        <sz val="11"/>
        <color theme="10"/>
        <rFont val="Arial"/>
        <family val="2"/>
      </rPr>
      <t xml:space="preserve"> See our Exclusion List (Code of Conduct p. 30)</t>
    </r>
  </si>
  <si>
    <t>Share of sustainable suppliers by turnover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</si>
</sst>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1">
    <numFmt numFmtId="41" formatCode="_-* #,##0_-;\-* #,##0_-;_-* &quot;-&quot;_-;_-@_-"/>
    <numFmt numFmtId="43" formatCode="_-* #,##0.00_-;\-* #,##0.00_-;_-* &quot;-&quot;??_-;_-@_-"/>
    <numFmt numFmtId="164" formatCode="_(&quot;$&quot;* #,##0.00_);_(&quot;$&quot;* \(#,##0.00\);_(&quot;$&quot;* &quot;-&quot;??_);_(@_)"/>
    <numFmt numFmtId="165" formatCode="_(* #,##0.00_);_(* \(#,##0.00\);_(* &quot;-&quot;??_);_(@_)"/>
    <numFmt numFmtId="166" formatCode="[$-409]mmm\-yy;@"/>
    <numFmt numFmtId="167" formatCode="0.0%"/>
    <numFmt numFmtId="168" formatCode="#,##0.0"/>
    <numFmt numFmtId="169" formatCode="&quot;$&quot;#,##0;\-&quot;$&quot;#,##0"/>
    <numFmt numFmtId="170" formatCode="0.000%;\(0.000%\)"/>
    <numFmt numFmtId="171" formatCode="_-* #,##0\ _F_-;\-* #,##0\ _F_-;_-* &quot;-&quot;\ _F_-;_-@_-"/>
    <numFmt numFmtId="172" formatCode="0.000_)"/>
    <numFmt numFmtId="173" formatCode="_-* #,##0.00\ _F_-;\-* #,##0.00\ _F_-;_-* &quot;-&quot;??\ _F_-;_-@_-"/>
    <numFmt numFmtId="174" formatCode="_-* #,##0\ &quot;F&quot;_-;\-* #,##0\ &quot;F&quot;_-;_-* &quot;-&quot;\ &quot;F&quot;_-;_-@_-"/>
    <numFmt numFmtId="175" formatCode="_-* #,##0.00\ &quot;F&quot;_-;\-* #,##0.00\ &quot;F&quot;_-;_-* &quot;-&quot;??\ &quot;F&quot;_-;_-@_-"/>
    <numFmt numFmtId="176" formatCode="0.00_)"/>
    <numFmt numFmtId="177" formatCode="\-"/>
    <numFmt numFmtId="178" formatCode="0.0"/>
    <numFmt numFmtId="179" formatCode="#,##0%;[Red]\(#,##0%\)"/>
    <numFmt numFmtId="180" formatCode="#,##0.00%;\-\ #,##0.00%;_-* &quot;-&quot;??_-;_-@_-"/>
    <numFmt numFmtId="181" formatCode="#,##0%;\-\ #,##0%;_-* &quot;-&quot;??_-;_-@_-"/>
    <numFmt numFmtId="182" formatCode="#,##0,;[Red]\(#,##0,\)"/>
    <numFmt numFmtId="183" formatCode="_-* #,##0_-;\-\ #,##0_-;_-* &quot;-&quot;??_-;_-@_-"/>
    <numFmt numFmtId="184" formatCode="_-* #,##0.0_-;\-\ #,##0.0_-;_-* &quot;-&quot;??_-;_-@_-"/>
    <numFmt numFmtId="185" formatCode="_-* #,##0.00_-;\-\ #,##0.00_-;_-* &quot;-&quot;??_-;_-@_-"/>
    <numFmt numFmtId="186" formatCode="_-* #,##0.000_-;\-\ #,##0.000_-;_-* &quot;-&quot;??_-;_-@_-"/>
    <numFmt numFmtId="187" formatCode="_-&quot;$&quot;* #,##0_-;\-&quot;$&quot;* #,##0_-;_-&quot;$&quot;* &quot;-&quot;??_-;_-@_-"/>
    <numFmt numFmtId="188" formatCode="d\ mmm"/>
    <numFmt numFmtId="189" formatCode="d\ mmm\ yyyy"/>
    <numFmt numFmtId="190" formatCode="_(#,##0.00_);_(\(#,##0.00\);_(&quot;-&quot;_);_(@_)"/>
    <numFmt numFmtId="191" formatCode="_(#,##0_);_(\(#,##0\);_(&quot;-&quot;_);_(@_)"/>
    <numFmt numFmtId="192" formatCode="#,##0;\(#,##0\)"/>
    <numFmt numFmtId="193" formatCode="#,##0.0;[Red]\(#,##0.0\)"/>
    <numFmt numFmtId="194" formatCode="#,##0.00;[Red]\(#,##0.00\)"/>
    <numFmt numFmtId="195" formatCode="#,##0.0%;\-\ #,##0.0%;_-* &quot;-&quot;??_-;_-@_-"/>
    <numFmt numFmtId="196" formatCode="_(&quot;$&quot;#,##0.00_);_(\(&quot;$&quot;#,##0.00\);_(&quot;-&quot;_);_(@_)"/>
    <numFmt numFmtId="197" formatCode="_(&quot;$&quot;#,##0_);_(\(&quot;$&quot;#,##0\);_(&quot;-&quot;_);_(@_)"/>
    <numFmt numFmtId="198" formatCode="\$#,##0.00;\(\$#,##0.00\)"/>
    <numFmt numFmtId="199" formatCode="&quot;$&quot;#,##0.0;[Red]\(&quot;$&quot;#,##0.0\)"/>
    <numFmt numFmtId="200" formatCode="&quot;$&quot;#,##0.00;[Red]\(&quot;$&quot;#,##0.00\)"/>
    <numFmt numFmtId="201" formatCode=";;;&quot;Units: $'000&quot;"/>
    <numFmt numFmtId="202" formatCode="_(&quot;$&quot;* #,##0_);_(&quot;$&quot;* \(#,##0\);_(&quot;$&quot;* &quot;-&quot;??_);_(@_)"/>
    <numFmt numFmtId="203" formatCode="d\-mmm\-yyyy"/>
    <numFmt numFmtId="204" formatCode="mmmm\-yyyy"/>
    <numFmt numFmtId="205" formatCode="#,##0.0%;[Red]\-#,##0.0%"/>
    <numFmt numFmtId="206" formatCode="\$#,##0;\(\$#,##0\)"/>
    <numFmt numFmtId="207" formatCode="_-[$€-2]* #,##0.00_-;\-[$€-2]* #,##0.00_-;_-[$€-2]* &quot;-&quot;??_-"/>
    <numFmt numFmtId="208" formatCode="&quot;$&quot;#,##0"/>
    <numFmt numFmtId="209" formatCode="#,##0.0;[Red]#,##0.0"/>
    <numFmt numFmtId="210" formatCode="#,##0.000_);\(#,##0.000\);\-_)"/>
    <numFmt numFmtId="211" formatCode="0.00;[Red]0.00"/>
    <numFmt numFmtId="212" formatCode="0.0000"/>
    <numFmt numFmtId="213" formatCode="0.00000"/>
    <numFmt numFmtId="214" formatCode="0.000000"/>
    <numFmt numFmtId="215" formatCode="&quot;$&quot;#,##0.00"/>
    <numFmt numFmtId="216" formatCode="#,##0;[Red]\(#,##0.0%\)"/>
    <numFmt numFmtId="217" formatCode="#,##0.0;[Red]\(#,##0.00%\)"/>
    <numFmt numFmtId="218" formatCode="#,##0.0%;[Red]\(#,##0.0%\)"/>
    <numFmt numFmtId="219" formatCode="_(#,##0_);\(#,##0\);\-_);_(@"/>
    <numFmt numFmtId="220" formatCode="_(0_);\(0\);\-_);_(@"/>
    <numFmt numFmtId="221" formatCode="0.00%_);\(0.00%\);\-_%_)"/>
    <numFmt numFmtId="222" formatCode="#,##0.00;[Red]\(#,##0.000%\)"/>
    <numFmt numFmtId="223" formatCode="#,##0;[Red]#,##0"/>
    <numFmt numFmtId="224" formatCode="#,##0%_);\(#,##0%\);\-_%_);_(@"/>
    <numFmt numFmtId="225" formatCode="0.00%_);\(0.00%\);\-_._0_0_%_);_(@"/>
    <numFmt numFmtId="226" formatCode="#,##0.00%;[Red]\(#,##0.00%\)"/>
    <numFmt numFmtId="227" formatCode="0.0000%_);\(0.0000%\);\-_._0_0_0_0_%_);_(@"/>
    <numFmt numFmtId="228" formatCode="#,##0_);\(#,##0\);\-_)"/>
    <numFmt numFmtId="229" formatCode="0.0E+00;\g"/>
    <numFmt numFmtId="230" formatCode="#,##0.0_ ;\-#,##0.0\ "/>
    <numFmt numFmtId="231" formatCode="#,##0_ ;\-#,##0\ "/>
    <numFmt numFmtId="232" formatCode="_-* #,##0_-;\-* #,##0_-;_-* &quot;-&quot;??_-;_-@_-"/>
    <numFmt numFmtId="233" formatCode="_-* #,##0.0_-;\-* #,##0.0_-;_-* &quot;-&quot;??_-;_-@_-"/>
    <numFmt numFmtId="234" formatCode="#,##0.0,,"/>
    <numFmt numFmtId="235" formatCode="#,##0.00000000000_);\(#,##0.00000000000\)"/>
    <numFmt numFmtId="236" formatCode="_-* #,##0.0000_-;\-* #,##0.0000_-;_-* &quot;-&quot;??_-;_-@_-"/>
    <numFmt numFmtId="237" formatCode="0.000%"/>
    <numFmt numFmtId="238" formatCode="0.0000%"/>
    <numFmt numFmtId="239" formatCode="#,##0.0000"/>
    <numFmt numFmtId="240" formatCode="#,##0.00000"/>
    <numFmt numFmtId="241" formatCode="#,##0.000"/>
    <numFmt numFmtId="242" formatCode="0.000"/>
  </numFmts>
  <fonts count="188">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1"/>
      <color rgb="FFFF0000"/>
      <name val="Calibri"/>
      <family val="2"/>
      <scheme val="minor"/>
    </font>
    <font>
      <b/>
      <sz val="11"/>
      <color theme="1"/>
      <name val="Arial"/>
      <family val="2"/>
    </font>
    <font>
      <b/>
      <sz val="11"/>
      <color theme="0"/>
      <name val="Arial"/>
      <family val="2"/>
    </font>
    <font>
      <sz val="11"/>
      <name val="Arial"/>
      <family val="2"/>
    </font>
    <font>
      <sz val="11"/>
      <color theme="1"/>
      <name val="Arial"/>
      <family val="2"/>
    </font>
    <font>
      <u/>
      <sz val="11"/>
      <color theme="10"/>
      <name val="Calibri"/>
      <family val="2"/>
      <scheme val="minor"/>
    </font>
    <font>
      <sz val="10"/>
      <name val="Arial"/>
      <family val="2"/>
    </font>
    <font>
      <b/>
      <sz val="14"/>
      <color indexed="48"/>
      <name val="Arial Narrow"/>
      <family val="2"/>
    </font>
    <font>
      <b/>
      <sz val="10"/>
      <name val="Arial"/>
      <family val="2"/>
    </font>
    <font>
      <i/>
      <sz val="8"/>
      <color indexed="23"/>
      <name val="Arial"/>
      <family val="2"/>
    </font>
    <font>
      <b/>
      <i/>
      <sz val="10"/>
      <name val="Arial"/>
      <family val="2"/>
    </font>
    <font>
      <sz val="8"/>
      <name val="Arial"/>
      <family val="2"/>
    </font>
    <font>
      <b/>
      <sz val="8"/>
      <name val="Arial"/>
      <family val="2"/>
    </font>
    <font>
      <sz val="10"/>
      <name val="Helv"/>
      <family val="2"/>
    </font>
    <font>
      <b/>
      <i/>
      <sz val="9"/>
      <color indexed="40"/>
      <name val="Lucida Sans"/>
      <family val="2"/>
    </font>
    <font>
      <sz val="7.5"/>
      <name val="Lucida Sans"/>
      <family val="2"/>
    </font>
    <font>
      <sz val="12"/>
      <name val="Arial"/>
      <family val="2"/>
    </font>
    <font>
      <sz val="11"/>
      <name val="Tms Rmn"/>
    </font>
    <font>
      <b/>
      <sz val="12"/>
      <name val="Arial"/>
      <family val="2"/>
    </font>
    <font>
      <b/>
      <i/>
      <sz val="16"/>
      <name val="Helv"/>
    </font>
    <font>
      <sz val="10"/>
      <color indexed="12"/>
      <name val="Arial"/>
      <family val="2"/>
    </font>
    <font>
      <sz val="6"/>
      <name val="Arial"/>
      <family val="2"/>
    </font>
    <font>
      <sz val="12"/>
      <name val="Times New Roman"/>
      <family val="1"/>
    </font>
    <font>
      <i/>
      <sz val="10"/>
      <name val="Arial"/>
      <family val="2"/>
    </font>
    <font>
      <sz val="8"/>
      <color theme="1"/>
      <name val="Calibri"/>
      <family val="2"/>
    </font>
    <font>
      <sz val="10"/>
      <color theme="1"/>
      <name val="Calibri"/>
      <family val="2"/>
    </font>
    <font>
      <sz val="12"/>
      <color theme="1"/>
      <name val="Arial"/>
      <family val="2"/>
    </font>
    <font>
      <sz val="10"/>
      <name val="Geneva"/>
      <family val="2"/>
    </font>
    <font>
      <sz val="10"/>
      <color indexed="8"/>
      <name val="MS Sans Serif"/>
      <family val="2"/>
    </font>
    <font>
      <sz val="10"/>
      <name val="MS Sans Serif"/>
      <family val="2"/>
    </font>
    <font>
      <sz val="11"/>
      <color indexed="8"/>
      <name val="Calibri"/>
      <family val="2"/>
    </font>
    <font>
      <sz val="11"/>
      <color indexed="9"/>
      <name val="Calibri"/>
      <family val="2"/>
    </font>
    <font>
      <sz val="11"/>
      <color indexed="20"/>
      <name val="Calibri"/>
      <family val="2"/>
    </font>
    <font>
      <sz val="10"/>
      <name val="CG Times"/>
    </font>
    <font>
      <b/>
      <sz val="11"/>
      <color indexed="52"/>
      <name val="Calibri"/>
      <family val="2"/>
    </font>
    <font>
      <i/>
      <sz val="12"/>
      <name val="Frutiger 45 Light"/>
      <family val="2"/>
    </font>
    <font>
      <b/>
      <sz val="11"/>
      <color indexed="9"/>
      <name val="Calibri"/>
      <family val="2"/>
    </font>
    <font>
      <sz val="10"/>
      <color indexed="8"/>
      <name val="Times New Roman"/>
      <family val="1"/>
    </font>
    <font>
      <sz val="8"/>
      <name val="Palatino"/>
      <family val="1"/>
    </font>
    <font>
      <sz val="10"/>
      <name val="Times New Roman"/>
      <family val="1"/>
    </font>
    <font>
      <u/>
      <sz val="10"/>
      <name val="Arial"/>
      <family val="2"/>
    </font>
    <font>
      <sz val="8"/>
      <color indexed="8"/>
      <name val="Arial"/>
      <family val="2"/>
    </font>
    <font>
      <sz val="10"/>
      <name val="CG Times (W1)"/>
      <family val="1"/>
    </font>
    <font>
      <sz val="9"/>
      <name val="Arial"/>
      <family val="2"/>
    </font>
    <font>
      <i/>
      <sz val="11"/>
      <color indexed="23"/>
      <name val="Calibri"/>
      <family val="2"/>
    </font>
    <font>
      <sz val="7"/>
      <name val="Palatino"/>
      <family val="1"/>
    </font>
    <font>
      <sz val="11"/>
      <color indexed="17"/>
      <name val="Calibri"/>
      <family val="2"/>
    </font>
    <font>
      <sz val="6"/>
      <color indexed="16"/>
      <name val="Palatino"/>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4"/>
      <name val="Frutiger 87ExtraBlackCn"/>
      <family val="2"/>
    </font>
    <font>
      <sz val="11"/>
      <color indexed="60"/>
      <name val="Calibri"/>
      <family val="2"/>
    </font>
    <font>
      <sz val="10"/>
      <color rgb="FF000000"/>
      <name val="Arial"/>
      <family val="2"/>
    </font>
    <font>
      <b/>
      <sz val="11"/>
      <color indexed="63"/>
      <name val="Calibri"/>
      <family val="2"/>
    </font>
    <font>
      <sz val="10"/>
      <color indexed="16"/>
      <name val="Helvetica-Black"/>
    </font>
    <font>
      <b/>
      <sz val="26"/>
      <color indexed="40"/>
      <name val="Bookman Old Style"/>
      <family val="1"/>
    </font>
    <font>
      <b/>
      <sz val="10"/>
      <name val="Times New Roman"/>
      <family val="1"/>
    </font>
    <font>
      <b/>
      <sz val="9"/>
      <name val="Palatino"/>
      <family val="1"/>
    </font>
    <font>
      <sz val="9"/>
      <color indexed="21"/>
      <name val="Helvetica-Black"/>
    </font>
    <font>
      <sz val="9"/>
      <name val="Helvetica-Black"/>
    </font>
    <font>
      <b/>
      <sz val="18"/>
      <color indexed="9"/>
      <name val="Arial"/>
      <family val="2"/>
    </font>
    <font>
      <b/>
      <sz val="12"/>
      <color indexed="9"/>
      <name val="Arial"/>
      <family val="2"/>
    </font>
    <font>
      <b/>
      <sz val="10"/>
      <color indexed="9"/>
      <name val="Arial"/>
      <family val="2"/>
    </font>
    <font>
      <sz val="10"/>
      <name val="ITC Garamond"/>
    </font>
    <font>
      <b/>
      <sz val="11"/>
      <color indexed="8"/>
      <name val="Calibri"/>
      <family val="2"/>
    </font>
    <font>
      <sz val="11"/>
      <color indexed="10"/>
      <name val="Calibri"/>
      <family val="2"/>
    </font>
    <font>
      <sz val="10"/>
      <color indexed="14"/>
      <name val="Arial"/>
      <family val="2"/>
    </font>
    <font>
      <b/>
      <sz val="10"/>
      <color indexed="31"/>
      <name val="Arial"/>
      <family val="2"/>
    </font>
    <font>
      <sz val="8"/>
      <color indexed="9"/>
      <name val="Arial"/>
      <family val="2"/>
    </font>
    <font>
      <b/>
      <sz val="12"/>
      <color indexed="45"/>
      <name val="Arial"/>
      <family val="2"/>
    </font>
    <font>
      <sz val="8"/>
      <name val="Verdana"/>
      <family val="2"/>
    </font>
    <font>
      <sz val="10"/>
      <color theme="1"/>
      <name val="Calibri"/>
      <family val="2"/>
      <scheme val="minor"/>
    </font>
    <font>
      <b/>
      <sz val="10"/>
      <color theme="1"/>
      <name val="Calibri"/>
      <family val="2"/>
      <scheme val="minor"/>
    </font>
    <font>
      <b/>
      <sz val="10"/>
      <color theme="0"/>
      <name val="Arial"/>
      <family val="2"/>
    </font>
    <font>
      <i/>
      <sz val="9"/>
      <color rgb="FFFF0000"/>
      <name val="Calibri"/>
      <family val="2"/>
      <scheme val="minor"/>
    </font>
    <font>
      <b/>
      <sz val="14"/>
      <color theme="0"/>
      <name val="Arial"/>
      <family val="2"/>
    </font>
    <font>
      <b/>
      <sz val="10"/>
      <color theme="1"/>
      <name val="Arial"/>
      <family val="2"/>
    </font>
    <font>
      <i/>
      <sz val="10"/>
      <color theme="1"/>
      <name val="Arial"/>
      <family val="2"/>
    </font>
    <font>
      <sz val="10"/>
      <color theme="1"/>
      <name val="Arial"/>
      <family val="2"/>
    </font>
    <font>
      <sz val="10"/>
      <color rgb="FFFF0000"/>
      <name val="Arial"/>
      <family val="2"/>
    </font>
    <font>
      <b/>
      <u/>
      <sz val="11"/>
      <color rgb="FF004F95"/>
      <name val="Arial"/>
      <family val="2"/>
    </font>
    <font>
      <sz val="8"/>
      <name val="Calibri"/>
      <family val="2"/>
      <scheme val="minor"/>
    </font>
    <font>
      <b/>
      <sz val="18"/>
      <color indexed="56"/>
      <name val="Cambria"/>
      <family val="2"/>
    </font>
    <font>
      <i/>
      <sz val="8"/>
      <name val="Arial"/>
      <family val="2"/>
    </font>
    <font>
      <sz val="10"/>
      <color theme="1" tint="0.499984740745262"/>
      <name val="Arial"/>
      <family val="2"/>
    </font>
    <font>
      <sz val="11"/>
      <color rgb="FFC00000"/>
      <name val="Arial"/>
      <family val="2"/>
    </font>
    <font>
      <sz val="10"/>
      <color rgb="FFC00000"/>
      <name val="Arial"/>
      <family val="2"/>
    </font>
    <font>
      <b/>
      <sz val="10"/>
      <color theme="1" tint="0.499984740745262"/>
      <name val="Arial"/>
      <family val="2"/>
    </font>
    <font>
      <i/>
      <sz val="9"/>
      <color rgb="FFC00000"/>
      <name val="Arial"/>
      <family val="2"/>
    </font>
    <font>
      <b/>
      <sz val="11"/>
      <color rgb="FFC00000"/>
      <name val="Calibri"/>
      <family val="2"/>
      <scheme val="minor"/>
    </font>
    <font>
      <sz val="11"/>
      <color rgb="FF575757"/>
      <name val="Arial"/>
      <family val="2"/>
    </font>
    <font>
      <b/>
      <sz val="11"/>
      <color rgb="FF575757"/>
      <name val="Arial"/>
      <family val="2"/>
    </font>
    <font>
      <b/>
      <sz val="12"/>
      <color theme="0"/>
      <name val="Arial"/>
      <family val="2"/>
    </font>
    <font>
      <b/>
      <u/>
      <sz val="12"/>
      <color rgb="FF004F95"/>
      <name val="Arial"/>
      <family val="2"/>
    </font>
    <font>
      <b/>
      <vertAlign val="subscript"/>
      <sz val="12"/>
      <color theme="0"/>
      <name val="Arial"/>
      <family val="2"/>
    </font>
    <font>
      <b/>
      <vertAlign val="superscript"/>
      <sz val="12"/>
      <color theme="0"/>
      <name val="Arial"/>
      <family val="2"/>
    </font>
    <font>
      <i/>
      <sz val="12"/>
      <color rgb="FFC00000"/>
      <name val="Arial"/>
      <family val="2"/>
    </font>
    <font>
      <sz val="12"/>
      <color rgb="FFC00000"/>
      <name val="Arial"/>
      <family val="2"/>
    </font>
    <font>
      <b/>
      <sz val="12"/>
      <color rgb="FF004F95"/>
      <name val="Arial"/>
      <family val="2"/>
    </font>
    <font>
      <u/>
      <sz val="11"/>
      <color theme="10"/>
      <name val="Arial"/>
      <family val="2"/>
    </font>
    <font>
      <sz val="9"/>
      <color rgb="FFC00000"/>
      <name val="Arial"/>
      <family val="2"/>
    </font>
    <font>
      <vertAlign val="superscript"/>
      <sz val="11"/>
      <color theme="1"/>
      <name val="Arial"/>
      <family val="2"/>
    </font>
    <font>
      <b/>
      <sz val="11"/>
      <name val="Arial"/>
      <family val="2"/>
    </font>
    <font>
      <sz val="11"/>
      <color rgb="FFFF0000"/>
      <name val="Arial"/>
      <family val="2"/>
    </font>
    <font>
      <b/>
      <vertAlign val="superscript"/>
      <sz val="11"/>
      <name val="Arial"/>
      <family val="2"/>
    </font>
    <font>
      <vertAlign val="superscript"/>
      <sz val="11"/>
      <name val="Arial"/>
      <family val="2"/>
    </font>
    <font>
      <sz val="11"/>
      <color rgb="FF000000"/>
      <name val="Arial"/>
      <family val="2"/>
    </font>
    <font>
      <vertAlign val="superscript"/>
      <sz val="11"/>
      <color rgb="FF000000"/>
      <name val="Arial"/>
      <family val="2"/>
    </font>
    <font>
      <sz val="11"/>
      <color theme="1" tint="0.499984740745262"/>
      <name val="Arial"/>
      <family val="2"/>
    </font>
    <font>
      <b/>
      <sz val="11"/>
      <color theme="1" tint="0.499984740745262"/>
      <name val="Arial"/>
      <family val="2"/>
    </font>
    <font>
      <i/>
      <sz val="11"/>
      <name val="Arial"/>
      <family val="2"/>
    </font>
    <font>
      <b/>
      <vertAlign val="superscript"/>
      <sz val="11"/>
      <color theme="1"/>
      <name val="Arial"/>
      <family val="2"/>
    </font>
    <font>
      <b/>
      <vertAlign val="subscript"/>
      <sz val="11"/>
      <color theme="1"/>
      <name val="Arial"/>
      <family val="2"/>
    </font>
    <font>
      <vertAlign val="subscript"/>
      <sz val="11"/>
      <color theme="1"/>
      <name val="Arial"/>
      <family val="2"/>
    </font>
    <font>
      <i/>
      <sz val="11"/>
      <color theme="1"/>
      <name val="Arial"/>
      <family val="2"/>
    </font>
    <font>
      <i/>
      <sz val="11"/>
      <color rgb="FFC00000"/>
      <name val="Arial"/>
      <family val="2"/>
    </font>
    <font>
      <b/>
      <sz val="11"/>
      <color rgb="FF000000"/>
      <name val="Arial"/>
      <family val="2"/>
    </font>
    <font>
      <b/>
      <vertAlign val="subscript"/>
      <sz val="11"/>
      <name val="Arial"/>
      <family val="2"/>
    </font>
    <font>
      <sz val="11"/>
      <color rgb="FF4A4948"/>
      <name val="Arial"/>
      <family val="2"/>
    </font>
    <font>
      <vertAlign val="superscript"/>
      <sz val="11"/>
      <color rgb="FF4A4948"/>
      <name val="Arial"/>
      <family val="2"/>
    </font>
    <font>
      <sz val="11"/>
      <color rgb="FF183355"/>
      <name val="Arial"/>
      <family val="2"/>
    </font>
    <font>
      <sz val="12"/>
      <color rgb="FFFF0000"/>
      <name val="Arial"/>
      <family val="2"/>
    </font>
    <font>
      <i/>
      <sz val="9"/>
      <color rgb="FFFF0000"/>
      <name val="Arial"/>
      <family val="2"/>
    </font>
    <font>
      <sz val="11"/>
      <color rgb="FFFF0000"/>
      <name val="Arial"/>
      <family val="2"/>
    </font>
    <font>
      <sz val="11"/>
      <color theme="1" tint="0.249977111117893"/>
      <name val="Arial"/>
      <family val="2"/>
    </font>
    <font>
      <b/>
      <sz val="11"/>
      <color rgb="FFFFFFFF"/>
      <name val="Arial"/>
      <family val="2"/>
    </font>
    <font>
      <b/>
      <sz val="11"/>
      <color rgb="FFFF0000"/>
      <name val="Arial"/>
      <family val="2"/>
    </font>
    <font>
      <i/>
      <vertAlign val="superscript"/>
      <sz val="11"/>
      <name val="Arial"/>
      <family val="2"/>
    </font>
    <font>
      <b/>
      <sz val="12"/>
      <color rgb="FFC31F33"/>
      <name val="Arial"/>
      <family val="2"/>
    </font>
    <font>
      <b/>
      <sz val="12"/>
      <color rgb="FF7BB4AB"/>
      <name val="Arial"/>
      <family val="2"/>
    </font>
    <font>
      <b/>
      <sz val="12"/>
      <color rgb="FF30624F"/>
      <name val="Arial"/>
      <family val="2"/>
    </font>
    <font>
      <b/>
      <sz val="12"/>
      <color rgb="FFF36D25"/>
      <name val="Arial"/>
      <family val="2"/>
    </font>
    <font>
      <b/>
      <sz val="12"/>
      <color rgb="FF00548A"/>
      <name val="Arial"/>
      <family val="2"/>
    </font>
    <font>
      <b/>
      <sz val="12"/>
      <color rgb="FF279B48"/>
      <name val="Arial"/>
      <family val="2"/>
    </font>
    <font>
      <sz val="12"/>
      <color rgb="FFC31F33"/>
      <name val="Arial"/>
      <family val="2"/>
    </font>
    <font>
      <b/>
      <sz val="14"/>
      <color rgb="FFC31F33"/>
      <name val="Arial"/>
      <family val="2"/>
    </font>
    <font>
      <sz val="12"/>
      <color rgb="FF7BB4AB"/>
      <name val="Arial"/>
      <family val="2"/>
    </font>
    <font>
      <b/>
      <sz val="14"/>
      <color rgb="FF7BB4AB"/>
      <name val="Arial"/>
      <family val="2"/>
    </font>
    <font>
      <sz val="12"/>
      <color rgb="FF30624F"/>
      <name val="Arial"/>
      <family val="2"/>
    </font>
    <font>
      <b/>
      <sz val="14"/>
      <color rgb="FF30624F"/>
      <name val="Arial"/>
      <family val="2"/>
    </font>
    <font>
      <u/>
      <sz val="11"/>
      <color theme="1"/>
      <name val="Arial"/>
      <family val="2"/>
    </font>
    <font>
      <sz val="12"/>
      <color rgb="FFF36D25"/>
      <name val="Arial"/>
      <family val="2"/>
    </font>
    <font>
      <b/>
      <sz val="14"/>
      <color rgb="FFF36D25"/>
      <name val="Arial"/>
      <family val="2"/>
    </font>
    <font>
      <sz val="12"/>
      <color rgb="FF00548A"/>
      <name val="Arial"/>
      <family val="2"/>
    </font>
    <font>
      <b/>
      <sz val="14"/>
      <color rgb="FF00548A"/>
      <name val="Arial"/>
      <family val="2"/>
    </font>
    <font>
      <sz val="12"/>
      <color rgb="FF279B48"/>
      <name val="Arial"/>
      <family val="2"/>
    </font>
    <font>
      <b/>
      <sz val="14"/>
      <color rgb="FF279B48"/>
      <name val="Arial"/>
      <family val="2"/>
    </font>
    <font>
      <b/>
      <sz val="11"/>
      <color rgb="FF002855"/>
      <name val="Arial"/>
      <family val="2"/>
    </font>
    <font>
      <sz val="11"/>
      <color theme="1"/>
      <name val="Arial"/>
      <family val="2"/>
    </font>
    <font>
      <sz val="12"/>
      <color theme="1"/>
      <name val="Arial"/>
      <family val="2"/>
    </font>
    <font>
      <sz val="10"/>
      <color theme="1"/>
      <name val="Arial"/>
      <family val="2"/>
    </font>
    <font>
      <b/>
      <sz val="10"/>
      <color theme="1"/>
      <name val="Arial"/>
      <family val="2"/>
    </font>
    <font>
      <sz val="20"/>
      <color rgb="FF70AD47"/>
      <name val="Arial"/>
      <family val="2"/>
    </font>
    <font>
      <sz val="12"/>
      <color rgb="FF70AD47"/>
      <name val="Arial"/>
      <family val="2"/>
    </font>
    <font>
      <vertAlign val="subscript"/>
      <sz val="11"/>
      <name val="Arial"/>
      <family val="2"/>
    </font>
    <font>
      <vertAlign val="subscript"/>
      <sz val="11"/>
      <color rgb="FF4A4948"/>
      <name val="Arial"/>
      <family val="2"/>
    </font>
    <font>
      <u/>
      <vertAlign val="superscript"/>
      <sz val="11"/>
      <color theme="10"/>
      <name val="Arial"/>
      <family val="2"/>
    </font>
    <font>
      <b/>
      <sz val="11"/>
      <color theme="1"/>
      <name val="Aptos"/>
      <family val="2"/>
    </font>
    <font>
      <sz val="9"/>
      <color theme="1"/>
      <name val="Arial"/>
      <family val="2"/>
    </font>
    <font>
      <sz val="9"/>
      <color rgb="FFFF0000"/>
      <name val="Arial"/>
      <family val="2"/>
    </font>
    <font>
      <b/>
      <vertAlign val="superscript"/>
      <sz val="11"/>
      <color rgb="FF000000"/>
      <name val="Arial"/>
      <family val="2"/>
    </font>
    <font>
      <sz val="8"/>
      <color theme="1"/>
      <name val="Aptos"/>
      <family val="2"/>
    </font>
    <font>
      <sz val="8"/>
      <color rgb="FFC00000"/>
      <name val="Aptos"/>
      <family val="2"/>
    </font>
    <font>
      <sz val="12"/>
      <color rgb="FF084F6A"/>
      <name val="Aptos"/>
      <family val="2"/>
    </font>
    <font>
      <b/>
      <sz val="11"/>
      <color theme="9" tint="-0.249977111117893"/>
      <name val="Arial"/>
      <family val="2"/>
    </font>
    <font>
      <sz val="11"/>
      <color theme="1"/>
      <name val="Arial"/>
    </font>
    <font>
      <vertAlign val="superscript"/>
      <sz val="11"/>
      <color rgb="FF000000"/>
      <name val="Arial"/>
    </font>
    <font>
      <sz val="11"/>
      <color rgb="FF000000"/>
      <name val="Arial"/>
    </font>
    <font>
      <i/>
      <sz val="11"/>
      <name val="Arial"/>
    </font>
    <font>
      <u/>
      <sz val="11"/>
      <color theme="10"/>
      <name val="Arial"/>
    </font>
    <font>
      <b/>
      <sz val="11"/>
      <name val="Arial"/>
    </font>
    <font>
      <sz val="11"/>
      <name val="Arial"/>
    </font>
    <font>
      <sz val="10"/>
      <name val="Arial"/>
    </font>
    <font>
      <sz val="10"/>
      <color theme="1"/>
      <name val="Arial"/>
    </font>
    <font>
      <i/>
      <vertAlign val="subscript"/>
      <sz val="11"/>
      <name val="Arial"/>
      <family val="2"/>
    </font>
    <font>
      <sz val="14"/>
      <color rgb="FFC00000"/>
      <name val="Arial"/>
      <family val="2"/>
    </font>
    <font>
      <sz val="11"/>
      <color rgb="FF0563C1"/>
      <name val="Arial"/>
    </font>
    <font>
      <u/>
      <sz val="11"/>
      <color rgb="FF0563C1"/>
      <name val="Arial"/>
    </font>
    <font>
      <sz val="11"/>
      <color theme="10"/>
      <name val="Arial"/>
    </font>
    <font>
      <b/>
      <sz val="11"/>
      <color theme="1"/>
      <name val="Arial"/>
    </font>
  </fonts>
  <fills count="53">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1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65"/>
        <bgColor indexed="64"/>
      </patternFill>
    </fill>
    <fill>
      <patternFill patternType="solid">
        <fgColor indexed="22"/>
      </patternFill>
    </fill>
    <fill>
      <patternFill patternType="solid">
        <fgColor indexed="55"/>
      </patternFill>
    </fill>
    <fill>
      <patternFill patternType="lightGray">
        <fgColor indexed="13"/>
      </patternFill>
    </fill>
    <fill>
      <patternFill patternType="solid">
        <fgColor indexed="39"/>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6"/>
        <bgColor indexed="64"/>
      </patternFill>
    </fill>
    <fill>
      <patternFill patternType="solid">
        <fgColor indexed="14"/>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004F95"/>
        <bgColor indexed="64"/>
      </patternFill>
    </fill>
    <fill>
      <patternFill patternType="solid">
        <fgColor rgb="FFD9D9D9"/>
        <bgColor indexed="64"/>
      </patternFill>
    </fill>
    <fill>
      <patternFill patternType="solid">
        <fgColor theme="2"/>
        <bgColor indexed="64"/>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theme="6" tint="0.59999389629810485"/>
        <bgColor indexed="64"/>
      </patternFill>
    </fill>
    <fill>
      <patternFill patternType="solid">
        <fgColor theme="4" tint="0.79998168889431442"/>
        <bgColor indexed="64"/>
      </patternFill>
    </fill>
  </fills>
  <borders count="12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ck">
        <color indexed="40"/>
      </left>
      <right/>
      <top/>
      <bottom/>
      <diagonal/>
    </border>
    <border>
      <left/>
      <right/>
      <top/>
      <bottom style="thick">
        <color indexed="40"/>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ck">
        <color indexed="16"/>
      </right>
      <top/>
      <bottom style="thick">
        <color indexed="16"/>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bottom style="thin">
        <color indexed="22"/>
      </bottom>
      <diagonal/>
    </border>
    <border>
      <left/>
      <right/>
      <top style="thin">
        <color indexed="62"/>
      </top>
      <bottom style="double">
        <color indexed="62"/>
      </bottom>
      <diagonal/>
    </border>
    <border>
      <left style="thin">
        <color indexed="31"/>
      </left>
      <right style="thin">
        <color indexed="31"/>
      </right>
      <top style="thin">
        <color indexed="31"/>
      </top>
      <bottom style="thin">
        <color indexed="31"/>
      </bottom>
      <diagonal/>
    </border>
    <border>
      <left/>
      <right/>
      <top/>
      <bottom style="thin">
        <color auto="1"/>
      </bottom>
      <diagonal/>
    </border>
    <border>
      <left/>
      <right/>
      <top style="thin">
        <color auto="1"/>
      </top>
      <bottom style="thin">
        <color auto="1"/>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bottom/>
      <diagonal/>
    </border>
    <border>
      <left/>
      <right/>
      <top/>
      <bottom style="thin">
        <color theme="2"/>
      </bottom>
      <diagonal/>
    </border>
    <border>
      <left style="thin">
        <color theme="2"/>
      </left>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diagonal/>
    </border>
    <border>
      <left/>
      <right/>
      <top style="thin">
        <color theme="0" tint="-4.9989318521683403E-2"/>
      </top>
      <bottom/>
      <diagonal/>
    </border>
    <border>
      <left style="thin">
        <color indexed="64"/>
      </left>
      <right/>
      <top style="thin">
        <color indexed="64"/>
      </top>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31"/>
      </left>
      <right style="thin">
        <color indexed="31"/>
      </right>
      <top style="thin">
        <color indexed="31"/>
      </top>
      <bottom style="thin">
        <color indexed="31"/>
      </bottom>
      <diagonal/>
    </border>
    <border>
      <left/>
      <right/>
      <top style="thin">
        <color auto="1"/>
      </top>
      <bottom style="thin">
        <color auto="1"/>
      </bottom>
      <diagonal/>
    </border>
    <border>
      <left/>
      <right style="thin">
        <color theme="0" tint="-4.9989318521683403E-2"/>
      </right>
      <top/>
      <bottom/>
      <diagonal/>
    </border>
    <border>
      <left style="thin">
        <color theme="2"/>
      </left>
      <right/>
      <top/>
      <bottom style="thin">
        <color theme="0" tint="-4.9989318521683403E-2"/>
      </bottom>
      <diagonal/>
    </border>
    <border>
      <left style="thin">
        <color theme="2"/>
      </left>
      <right/>
      <top style="thin">
        <color theme="2"/>
      </top>
      <bottom style="thin">
        <color theme="0" tint="-4.9989318521683403E-2"/>
      </bottom>
      <diagonal/>
    </border>
    <border>
      <left/>
      <right/>
      <top style="thin">
        <color theme="2"/>
      </top>
      <bottom style="thin">
        <color theme="0" tint="-4.9989318521683403E-2"/>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medium">
        <color rgb="FFE7E6E6"/>
      </left>
      <right style="medium">
        <color rgb="FFE7E6E6"/>
      </right>
      <top style="medium">
        <color rgb="FFE7E6E6"/>
      </top>
      <bottom/>
      <diagonal/>
    </border>
    <border>
      <left style="medium">
        <color rgb="FFE7E6E6"/>
      </left>
      <right/>
      <top style="medium">
        <color rgb="FFE7E6E6"/>
      </top>
      <bottom style="medium">
        <color rgb="FFE7E6E6"/>
      </bottom>
      <diagonal/>
    </border>
    <border>
      <left/>
      <right style="thin">
        <color theme="2"/>
      </right>
      <top/>
      <bottom style="thin">
        <color theme="0" tint="-4.9989318521683403E-2"/>
      </bottom>
      <diagonal/>
    </border>
    <border>
      <left style="thin">
        <color theme="2"/>
      </left>
      <right/>
      <top/>
      <bottom style="medium">
        <color rgb="FFE7E6E6"/>
      </bottom>
      <diagonal/>
    </border>
    <border>
      <left style="thin">
        <color theme="2"/>
      </left>
      <right style="thin">
        <color theme="2"/>
      </right>
      <top/>
      <bottom/>
      <diagonal/>
    </border>
    <border>
      <left style="medium">
        <color rgb="FFE7E6E6"/>
      </left>
      <right/>
      <top style="medium">
        <color rgb="FFE7E6E6"/>
      </top>
      <bottom/>
      <diagonal/>
    </border>
    <border>
      <left/>
      <right style="thin">
        <color theme="0" tint="-4.9989318521683403E-2"/>
      </right>
      <top style="thin">
        <color theme="2"/>
      </top>
      <bottom style="thin">
        <color theme="0" tint="-4.9989318521683403E-2"/>
      </bottom>
      <diagonal/>
    </border>
    <border>
      <left style="thin">
        <color theme="2"/>
      </left>
      <right style="thin">
        <color theme="2"/>
      </right>
      <top/>
      <bottom style="thin">
        <color theme="0" tint="-4.9989318521683403E-2"/>
      </bottom>
      <diagonal/>
    </border>
    <border>
      <left/>
      <right/>
      <top style="medium">
        <color rgb="FFE7E6E6"/>
      </top>
      <bottom/>
      <diagonal/>
    </border>
    <border>
      <left style="thin">
        <color theme="0" tint="-4.9989318521683403E-2"/>
      </left>
      <right style="thin">
        <color theme="0" tint="-0.24994659260841701"/>
      </right>
      <top style="thin">
        <color theme="0" tint="-4.9989318521683403E-2"/>
      </top>
      <bottom style="thin">
        <color theme="0" tint="-4.9989318521683403E-2"/>
      </bottom>
      <diagonal/>
    </border>
    <border>
      <left style="thin">
        <color theme="0" tint="-4.9989318521683403E-2"/>
      </left>
      <right style="thin">
        <color theme="0" tint="-0.24994659260841701"/>
      </right>
      <top style="thin">
        <color theme="0" tint="-4.9989318521683403E-2"/>
      </top>
      <bottom/>
      <diagonal/>
    </border>
    <border>
      <left/>
      <right style="thin">
        <color theme="0" tint="-0.24994659260841701"/>
      </right>
      <top style="thin">
        <color theme="0" tint="-4.9989318521683403E-2"/>
      </top>
      <bottom style="thin">
        <color theme="0" tint="-4.9989318521683403E-2"/>
      </bottom>
      <diagonal/>
    </border>
    <border>
      <left/>
      <right style="thin">
        <color theme="0" tint="-0.24994659260841701"/>
      </right>
      <top style="thin">
        <color theme="0" tint="-4.9989318521683403E-2"/>
      </top>
      <bottom/>
      <diagonal/>
    </border>
    <border>
      <left/>
      <right style="thin">
        <color theme="0" tint="-4.9989318521683403E-2"/>
      </right>
      <top/>
      <bottom style="thin">
        <color theme="0" tint="-4.9989318521683403E-2"/>
      </bottom>
      <diagonal/>
    </border>
    <border>
      <left style="thin">
        <color theme="0" tint="-0.24994659260841701"/>
      </left>
      <right/>
      <top style="thin">
        <color theme="0" tint="-4.9989318521683403E-2"/>
      </top>
      <bottom style="thin">
        <color theme="0" tint="-4.9989318521683403E-2"/>
      </bottom>
      <diagonal/>
    </border>
    <border>
      <left/>
      <right style="thin">
        <color theme="0" tint="-0.24994659260841701"/>
      </right>
      <top/>
      <bottom/>
      <diagonal/>
    </border>
    <border>
      <left style="thin">
        <color theme="0" tint="-4.9989318521683403E-2"/>
      </left>
      <right style="thin">
        <color theme="0" tint="-0.24994659260841701"/>
      </right>
      <top/>
      <bottom style="thin">
        <color theme="0" tint="-4.9989318521683403E-2"/>
      </bottom>
      <diagonal/>
    </border>
    <border>
      <left style="thin">
        <color theme="0" tint="-4.9989318521683403E-2"/>
      </left>
      <right style="thin">
        <color theme="0" tint="-0.24994659260841701"/>
      </right>
      <top style="thin">
        <color theme="2"/>
      </top>
      <bottom style="thin">
        <color theme="0" tint="-4.9989318521683403E-2"/>
      </bottom>
      <diagonal/>
    </border>
    <border>
      <left/>
      <right style="thin">
        <color theme="0" tint="-0.24994659260841701"/>
      </right>
      <top/>
      <bottom style="thin">
        <color theme="0" tint="-4.9989318521683403E-2"/>
      </bottom>
      <diagonal/>
    </border>
    <border>
      <left/>
      <right style="thin">
        <color theme="2"/>
      </right>
      <top style="thin">
        <color theme="2"/>
      </top>
      <bottom/>
      <diagonal/>
    </border>
    <border>
      <left style="thin">
        <color theme="2"/>
      </left>
      <right style="thin">
        <color theme="0" tint="-0.24994659260841701"/>
      </right>
      <top style="thin">
        <color theme="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medium">
        <color rgb="FFE7E6E6"/>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4.9989318521683403E-2"/>
      </bottom>
      <diagonal/>
    </border>
    <border>
      <left/>
      <right/>
      <top style="medium">
        <color rgb="FFE7E6E6"/>
      </top>
      <bottom style="thin">
        <color theme="0" tint="-4.9989318521683403E-2"/>
      </bottom>
      <diagonal/>
    </border>
    <border>
      <left/>
      <right style="medium">
        <color rgb="FFE7E6E6"/>
      </right>
      <top style="medium">
        <color rgb="FFE7E6E6"/>
      </top>
      <bottom style="thin">
        <color theme="0" tint="-4.9989318521683403E-2"/>
      </bottom>
      <diagonal/>
    </border>
    <border>
      <left style="medium">
        <color rgb="FFE7E6E6"/>
      </left>
      <right/>
      <top style="medium">
        <color rgb="FFE7E6E6"/>
      </top>
      <bottom style="thin">
        <color theme="0" tint="-4.9989318521683403E-2"/>
      </bottom>
      <diagonal/>
    </border>
    <border>
      <left style="medium">
        <color rgb="FFE7E6E6"/>
      </left>
      <right/>
      <top/>
      <bottom style="thin">
        <color theme="0" tint="-4.9989318521683403E-2"/>
      </bottom>
      <diagonal/>
    </border>
    <border>
      <left/>
      <right style="thin">
        <color theme="2"/>
      </right>
      <top style="thin">
        <color theme="2"/>
      </top>
      <bottom style="thin">
        <color theme="0" tint="-4.9989318521683403E-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499984740745262"/>
      </left>
      <right style="thin">
        <color theme="1" tint="0.499984740745262"/>
      </right>
      <top/>
      <bottom style="thin">
        <color indexed="64"/>
      </bottom>
      <diagonal/>
    </border>
    <border>
      <left style="thin">
        <color indexed="64"/>
      </left>
      <right/>
      <top style="thin">
        <color indexed="64"/>
      </top>
      <bottom/>
      <diagonal/>
    </border>
    <border>
      <left style="thin">
        <color theme="0" tint="-4.9989318521683403E-2"/>
      </left>
      <right style="thick">
        <color theme="0" tint="-4.9989318521683403E-2"/>
      </right>
      <top style="thin">
        <color theme="0" tint="-4.9989318521683403E-2"/>
      </top>
      <bottom style="thin">
        <color theme="0" tint="-4.9989318521683403E-2"/>
      </bottom>
      <diagonal/>
    </border>
    <border>
      <left style="thin">
        <color theme="0" tint="-0.24994659260841701"/>
      </left>
      <right/>
      <top style="thin">
        <color theme="0" tint="-4.9989318521683403E-2"/>
      </top>
      <bottom/>
      <diagonal/>
    </border>
  </borders>
  <cellStyleXfs count="603">
    <xf numFmtId="0" fontId="0" fillId="0" borderId="0"/>
    <xf numFmtId="9" fontId="4" fillId="0" borderId="0" applyFont="0" applyFill="0" applyBorder="0" applyAlignment="0" applyProtection="0"/>
    <xf numFmtId="0" fontId="10" fillId="0" borderId="0" applyNumberFormat="0" applyFill="0" applyBorder="0" applyAlignment="0" applyProtection="0"/>
    <xf numFmtId="0" fontId="11" fillId="0" borderId="0"/>
    <xf numFmtId="43" fontId="11" fillId="0" borderId="0" applyFont="0" applyFill="0" applyBorder="0" applyAlignment="0" applyProtection="0"/>
    <xf numFmtId="0" fontId="12" fillId="0" borderId="0">
      <alignment horizontal="justify"/>
    </xf>
    <xf numFmtId="9" fontId="11" fillId="0" borderId="0" applyFont="0" applyFill="0" applyBorder="0" applyAlignment="0" applyProtection="0"/>
    <xf numFmtId="0" fontId="13" fillId="3" borderId="0" applyNumberFormat="0" applyFont="0" applyFill="0" applyBorder="0" applyAlignment="0" applyProtection="0"/>
    <xf numFmtId="0" fontId="15" fillId="0" borderId="0"/>
    <xf numFmtId="0" fontId="13" fillId="0" borderId="0" applyNumberFormat="0" applyFont="0" applyFill="0" applyBorder="0" applyAlignment="0" applyProtection="0"/>
    <xf numFmtId="0" fontId="14" fillId="0" borderId="0" applyNumberFormat="0" applyFont="0" applyFill="0" applyBorder="0" applyAlignment="0" applyProtection="0"/>
    <xf numFmtId="0" fontId="11" fillId="0" borderId="0" applyNumberFormat="0" applyFont="0" applyFill="0" applyBorder="0" applyAlignment="0" applyProtection="0"/>
    <xf numFmtId="0" fontId="18" fillId="0" borderId="0"/>
    <xf numFmtId="0" fontId="19" fillId="0" borderId="0"/>
    <xf numFmtId="0" fontId="20" fillId="0" borderId="5"/>
    <xf numFmtId="0" fontId="20" fillId="0" borderId="5"/>
    <xf numFmtId="0" fontId="20" fillId="0" borderId="5"/>
    <xf numFmtId="0" fontId="19" fillId="0" borderId="6"/>
    <xf numFmtId="0" fontId="19" fillId="0" borderId="6"/>
    <xf numFmtId="0" fontId="19" fillId="0" borderId="6"/>
    <xf numFmtId="0" fontId="13" fillId="0" borderId="0" applyNumberFormat="0" applyFill="0" applyBorder="0" applyAlignment="0" applyProtection="0"/>
    <xf numFmtId="0" fontId="11" fillId="0" borderId="0"/>
    <xf numFmtId="0" fontId="11" fillId="0" borderId="0"/>
    <xf numFmtId="170" fontId="21" fillId="0" borderId="0" applyFont="0" applyFill="0" applyBorder="0" applyAlignment="0"/>
    <xf numFmtId="0" fontId="11" fillId="0" borderId="0">
      <alignment horizontal="center" wrapText="1"/>
      <protection locked="0"/>
    </xf>
    <xf numFmtId="171" fontId="11" fillId="0" borderId="0" applyFill="0" applyBorder="0" applyAlignment="0"/>
    <xf numFmtId="0" fontId="11" fillId="0" borderId="0"/>
    <xf numFmtId="172" fontId="22" fillId="0" borderId="0"/>
    <xf numFmtId="172" fontId="22" fillId="0" borderId="0"/>
    <xf numFmtId="172" fontId="22" fillId="0" borderId="0"/>
    <xf numFmtId="172" fontId="22" fillId="0" borderId="0"/>
    <xf numFmtId="172" fontId="22" fillId="0" borderId="0"/>
    <xf numFmtId="172" fontId="22" fillId="0" borderId="0"/>
    <xf numFmtId="172" fontId="22" fillId="0" borderId="0"/>
    <xf numFmtId="172" fontId="22" fillId="0" borderId="0"/>
    <xf numFmtId="0" fontId="11" fillId="0" borderId="0" applyNumberFormat="0" applyAlignment="0">
      <alignment horizontal="left"/>
    </xf>
    <xf numFmtId="0" fontId="11" fillId="0" borderId="0" applyNumberFormat="0" applyAlignment="0"/>
    <xf numFmtId="0" fontId="11" fillId="0" borderId="0" applyNumberFormat="0" applyAlignment="0">
      <alignment horizontal="left"/>
    </xf>
    <xf numFmtId="38" fontId="16" fillId="3" borderId="0" applyNumberFormat="0" applyBorder="0" applyAlignment="0" applyProtection="0"/>
    <xf numFmtId="0" fontId="23" fillId="0" borderId="7" applyNumberFormat="0" applyAlignment="0" applyProtection="0">
      <alignment horizontal="left" vertical="center"/>
    </xf>
    <xf numFmtId="0" fontId="23" fillId="0" borderId="8">
      <alignment horizontal="left" vertical="center"/>
    </xf>
    <xf numFmtId="10" fontId="16" fillId="5" borderId="4" applyNumberFormat="0" applyBorder="0" applyAlignment="0" applyProtection="0"/>
    <xf numFmtId="0" fontId="11" fillId="6" borderId="0"/>
    <xf numFmtId="0" fontId="11" fillId="7" borderId="0"/>
    <xf numFmtId="171" fontId="11" fillId="0" borderId="0" applyFon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6" fontId="24" fillId="0" borderId="0"/>
    <xf numFmtId="2" fontId="25" fillId="5" borderId="9"/>
    <xf numFmtId="1" fontId="11" fillId="8" borderId="4" applyNumberFormat="0"/>
    <xf numFmtId="0" fontId="11" fillId="3" borderId="0"/>
    <xf numFmtId="0" fontId="13" fillId="3" borderId="2" applyBorder="0">
      <alignment horizontal="center" vertical="center" wrapText="1"/>
    </xf>
    <xf numFmtId="0" fontId="13" fillId="0" borderId="0">
      <alignment horizontal="center" wrapText="1"/>
    </xf>
    <xf numFmtId="0" fontId="26" fillId="0" borderId="0">
      <alignment horizontal="right" wrapText="1"/>
    </xf>
    <xf numFmtId="0" fontId="13" fillId="3" borderId="10" applyBorder="0">
      <alignment horizontal="center" vertical="center" wrapText="1"/>
    </xf>
    <xf numFmtId="0" fontId="13" fillId="0" borderId="0">
      <alignment horizontal="left" vertical="center"/>
    </xf>
    <xf numFmtId="17" fontId="17" fillId="3" borderId="11" applyFont="0" applyBorder="0" applyAlignment="0">
      <alignment horizontal="centerContinuous" wrapText="1"/>
    </xf>
    <xf numFmtId="0" fontId="11" fillId="0" borderId="12">
      <alignment horizontal="left" vertical="center"/>
    </xf>
    <xf numFmtId="43" fontId="11" fillId="0" borderId="0" applyFont="0" applyFill="0" applyBorder="0" applyAlignment="0" applyProtection="0"/>
    <xf numFmtId="41" fontId="11" fillId="0" borderId="0" applyFont="0" applyFill="0" applyBorder="0" applyAlignment="0" applyProtection="0"/>
    <xf numFmtId="14" fontId="11" fillId="0" borderId="0">
      <alignment horizontal="center" wrapText="1"/>
      <protection locked="0"/>
    </xf>
    <xf numFmtId="10" fontId="11" fillId="0" borderId="0" applyFont="0" applyFill="0" applyBorder="0" applyAlignment="0" applyProtection="0"/>
    <xf numFmtId="177" fontId="16" fillId="0" borderId="3"/>
    <xf numFmtId="169" fontId="11" fillId="0" borderId="0"/>
    <xf numFmtId="0" fontId="11" fillId="0" borderId="0" applyNumberFormat="0" applyFont="0" applyFill="0" applyBorder="0" applyAlignment="0" applyProtection="0">
      <alignment horizontal="left"/>
    </xf>
    <xf numFmtId="0" fontId="11" fillId="0" borderId="0" applyFont="0" applyFill="0" applyBorder="0" applyAlignment="0"/>
    <xf numFmtId="0" fontId="11" fillId="0" borderId="0" applyNumberFormat="0" applyFill="0" applyBorder="0" applyAlignment="0" applyProtection="0">
      <alignment horizontal="left"/>
    </xf>
    <xf numFmtId="0" fontId="18" fillId="0" borderId="0"/>
    <xf numFmtId="40" fontId="11" fillId="0" borderId="0" applyBorder="0">
      <alignment horizontal="right"/>
    </xf>
    <xf numFmtId="0" fontId="13" fillId="0" borderId="0" applyNumberFormat="0" applyFill="0" applyBorder="0" applyAlignment="0" applyProtection="0"/>
    <xf numFmtId="0" fontId="13" fillId="0" borderId="0" applyNumberFormat="0" applyFill="0" applyBorder="0" applyAlignment="0" applyProtection="0"/>
    <xf numFmtId="38" fontId="11" fillId="0" borderId="0">
      <alignment wrapText="1"/>
    </xf>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0" fontId="4" fillId="0" borderId="0"/>
    <xf numFmtId="0" fontId="4" fillId="0" borderId="0"/>
    <xf numFmtId="3" fontId="11" fillId="0" borderId="13" applyNumberFormat="0" applyFont="0" applyFill="0" applyBorder="0" applyAlignment="0" applyProtection="0">
      <alignment horizontal="right" vertical="top" wrapText="1"/>
    </xf>
    <xf numFmtId="0" fontId="11" fillId="0" borderId="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applyNumberFormat="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alignment horizontal="center" wrapText="1"/>
      <protection locked="0"/>
    </xf>
    <xf numFmtId="171" fontId="11" fillId="0" borderId="0" applyFill="0" applyBorder="0" applyAlignment="0"/>
    <xf numFmtId="0" fontId="11" fillId="0" borderId="0"/>
    <xf numFmtId="9" fontId="11" fillId="0" borderId="0" applyFont="0" applyFill="0" applyBorder="0" applyAlignment="0" applyProtection="0"/>
    <xf numFmtId="0" fontId="11" fillId="0" borderId="0" applyNumberFormat="0" applyAlignment="0">
      <alignment horizontal="left"/>
    </xf>
    <xf numFmtId="0" fontId="11" fillId="0" borderId="0" applyNumberFormat="0" applyAlignment="0"/>
    <xf numFmtId="0" fontId="11" fillId="0" borderId="0" applyNumberFormat="0" applyAlignment="0">
      <alignment horizontal="left"/>
    </xf>
    <xf numFmtId="9" fontId="11" fillId="0" borderId="0" applyFont="0" applyFill="0" applyBorder="0" applyAlignment="0" applyProtection="0"/>
    <xf numFmtId="0" fontId="11" fillId="0" borderId="0"/>
    <xf numFmtId="0" fontId="11" fillId="0" borderId="0"/>
    <xf numFmtId="0" fontId="11" fillId="6" borderId="0"/>
    <xf numFmtId="0" fontId="11" fillId="7" borderId="0"/>
    <xf numFmtId="9" fontId="11" fillId="0" borderId="0" applyFont="0" applyFill="0" applyBorder="0" applyAlignment="0" applyProtection="0"/>
    <xf numFmtId="1" fontId="11" fillId="8" borderId="4" applyNumberFormat="0"/>
    <xf numFmtId="0" fontId="11" fillId="3"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12">
      <alignment horizontal="left" vertical="center"/>
    </xf>
    <xf numFmtId="14" fontId="11" fillId="0" borderId="0">
      <alignment horizontal="center" wrapText="1"/>
      <protection locked="0"/>
    </xf>
    <xf numFmtId="10" fontId="11" fillId="0" borderId="0" applyFont="0" applyFill="0" applyBorder="0" applyAlignment="0" applyProtection="0"/>
    <xf numFmtId="169" fontId="11" fillId="0" borderId="0"/>
    <xf numFmtId="0" fontId="11" fillId="0" borderId="0" applyNumberFormat="0" applyFont="0" applyFill="0" applyBorder="0" applyAlignment="0" applyProtection="0">
      <alignment horizontal="left"/>
    </xf>
    <xf numFmtId="0" fontId="11" fillId="0" borderId="0" applyFont="0" applyFill="0" applyBorder="0" applyAlignment="0"/>
    <xf numFmtId="0" fontId="11" fillId="0" borderId="0" applyNumberFormat="0" applyFill="0" applyBorder="0" applyAlignment="0" applyProtection="0">
      <alignment horizontal="left"/>
    </xf>
    <xf numFmtId="40" fontId="11" fillId="0" borderId="0" applyBorder="0">
      <alignment horizontal="right"/>
    </xf>
    <xf numFmtId="43" fontId="11" fillId="0" borderId="0" applyFont="0" applyFill="0" applyBorder="0" applyAlignment="0" applyProtection="0"/>
    <xf numFmtId="0" fontId="11" fillId="0" borderId="0"/>
    <xf numFmtId="38" fontId="11" fillId="0" borderId="0">
      <alignment wrapText="1"/>
    </xf>
    <xf numFmtId="0" fontId="11"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43" fontId="4" fillId="0" borderId="0" applyFont="0" applyFill="0" applyBorder="0" applyAlignment="0" applyProtection="0"/>
    <xf numFmtId="0" fontId="11" fillId="0" borderId="0"/>
    <xf numFmtId="0" fontId="29" fillId="0" borderId="0"/>
    <xf numFmtId="0" fontId="30" fillId="0" borderId="0"/>
    <xf numFmtId="43" fontId="4" fillId="0" borderId="0" applyFont="0" applyFill="0" applyBorder="0" applyAlignment="0" applyProtection="0"/>
    <xf numFmtId="9" fontId="31" fillId="0" borderId="0" applyFont="0" applyFill="0" applyBorder="0" applyAlignment="0" applyProtection="0"/>
    <xf numFmtId="0" fontId="31" fillId="0" borderId="0"/>
    <xf numFmtId="0" fontId="11" fillId="0" borderId="0"/>
    <xf numFmtId="0" fontId="11" fillId="0" borderId="0">
      <alignment horizontal="left" wrapText="1"/>
    </xf>
    <xf numFmtId="0" fontId="18" fillId="0" borderId="0"/>
    <xf numFmtId="0" fontId="18" fillId="0" borderId="0"/>
    <xf numFmtId="0" fontId="11" fillId="0" borderId="0">
      <alignment horizontal="left" wrapText="1"/>
    </xf>
    <xf numFmtId="0" fontId="11" fillId="0" borderId="0"/>
    <xf numFmtId="0" fontId="11" fillId="0" borderId="0">
      <alignment horizontal="left" wrapText="1"/>
    </xf>
    <xf numFmtId="0" fontId="32" fillId="0" borderId="0"/>
    <xf numFmtId="0" fontId="18" fillId="0" borderId="0"/>
    <xf numFmtId="0" fontId="11" fillId="0" borderId="0">
      <alignment horizontal="left" wrapText="1"/>
    </xf>
    <xf numFmtId="0" fontId="11" fillId="0" borderId="0">
      <alignment horizontal="left" wrapText="1"/>
    </xf>
    <xf numFmtId="0" fontId="33" fillId="0" borderId="0"/>
    <xf numFmtId="0" fontId="11" fillId="0" borderId="0">
      <alignment horizontal="left" wrapText="1"/>
    </xf>
    <xf numFmtId="0" fontId="11" fillId="0" borderId="0"/>
    <xf numFmtId="0" fontId="33" fillId="0" borderId="0"/>
    <xf numFmtId="0" fontId="33" fillId="0" borderId="0"/>
    <xf numFmtId="0" fontId="18" fillId="0" borderId="0"/>
    <xf numFmtId="0" fontId="18" fillId="0" borderId="0"/>
    <xf numFmtId="0" fontId="11" fillId="0" borderId="0">
      <alignment horizontal="left" wrapText="1"/>
    </xf>
    <xf numFmtId="0" fontId="11" fillId="0" borderId="0">
      <alignment horizontal="left" wrapText="1"/>
    </xf>
    <xf numFmtId="0" fontId="18" fillId="0" borderId="0"/>
    <xf numFmtId="0" fontId="11" fillId="0" borderId="0"/>
    <xf numFmtId="0" fontId="11" fillId="0" borderId="0"/>
    <xf numFmtId="0" fontId="11" fillId="0" borderId="0"/>
    <xf numFmtId="0" fontId="11" fillId="0" borderId="0">
      <alignment horizontal="left" wrapText="1"/>
    </xf>
    <xf numFmtId="0" fontId="11" fillId="0" borderId="0">
      <alignment horizontal="left" wrapText="1"/>
    </xf>
    <xf numFmtId="0" fontId="11" fillId="0" borderId="0"/>
    <xf numFmtId="0" fontId="18" fillId="0" borderId="0"/>
    <xf numFmtId="0" fontId="11" fillId="0" borderId="0">
      <alignment horizontal="left" wrapText="1"/>
    </xf>
    <xf numFmtId="0" fontId="18" fillId="0" borderId="0"/>
    <xf numFmtId="0" fontId="11" fillId="0" borderId="0">
      <alignment horizontal="left" wrapText="1"/>
    </xf>
    <xf numFmtId="0" fontId="18" fillId="0" borderId="0"/>
    <xf numFmtId="0" fontId="11" fillId="0" borderId="0"/>
    <xf numFmtId="0" fontId="18" fillId="0" borderId="0"/>
    <xf numFmtId="0" fontId="18" fillId="0" borderId="0"/>
    <xf numFmtId="0" fontId="11" fillId="0" borderId="0">
      <alignment horizontal="left" wrapText="1"/>
    </xf>
    <xf numFmtId="0" fontId="18" fillId="0" borderId="0"/>
    <xf numFmtId="0" fontId="18" fillId="0" borderId="0"/>
    <xf numFmtId="0" fontId="33" fillId="0" borderId="0"/>
    <xf numFmtId="0" fontId="11" fillId="0" borderId="0">
      <alignment horizontal="left" wrapText="1"/>
    </xf>
    <xf numFmtId="0" fontId="18" fillId="0" borderId="0"/>
    <xf numFmtId="0" fontId="18" fillId="0" borderId="0"/>
    <xf numFmtId="0" fontId="18" fillId="0" borderId="0"/>
    <xf numFmtId="0" fontId="18" fillId="0" borderId="0"/>
    <xf numFmtId="0" fontId="11" fillId="0" borderId="0">
      <alignment horizontal="left" wrapText="1"/>
    </xf>
    <xf numFmtId="0" fontId="11" fillId="0" borderId="0">
      <alignment horizontal="left" wrapText="1"/>
    </xf>
    <xf numFmtId="0" fontId="11" fillId="0" borderId="0"/>
    <xf numFmtId="0" fontId="11" fillId="0" borderId="0"/>
    <xf numFmtId="0" fontId="33" fillId="0" borderId="0"/>
    <xf numFmtId="0" fontId="18" fillId="0" borderId="0"/>
    <xf numFmtId="0" fontId="18" fillId="0" borderId="0"/>
    <xf numFmtId="0" fontId="11" fillId="0" borderId="0"/>
    <xf numFmtId="0" fontId="11" fillId="0" borderId="0"/>
    <xf numFmtId="0" fontId="11" fillId="0" borderId="0">
      <alignment horizontal="left" wrapText="1"/>
    </xf>
    <xf numFmtId="0" fontId="11" fillId="0" borderId="0">
      <alignment horizontal="left" wrapText="1"/>
    </xf>
    <xf numFmtId="0" fontId="11" fillId="0" borderId="0">
      <alignment horizontal="left" wrapText="1"/>
    </xf>
    <xf numFmtId="0" fontId="18" fillId="0" borderId="0"/>
    <xf numFmtId="0" fontId="18" fillId="0" borderId="0"/>
    <xf numFmtId="0" fontId="11" fillId="0" borderId="0"/>
    <xf numFmtId="0" fontId="11" fillId="0" borderId="0"/>
    <xf numFmtId="0" fontId="11" fillId="0" borderId="0">
      <alignment horizontal="left" wrapText="1"/>
    </xf>
    <xf numFmtId="0" fontId="18" fillId="0" borderId="0"/>
    <xf numFmtId="0" fontId="11" fillId="0" borderId="0"/>
    <xf numFmtId="0" fontId="27" fillId="0" borderId="0"/>
    <xf numFmtId="0" fontId="34" fillId="0" borderId="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6" borderId="0" applyNumberFormat="0" applyBorder="0" applyAlignment="0" applyProtection="0"/>
    <xf numFmtId="0" fontId="11" fillId="0" borderId="0" applyNumberFormat="0" applyFont="0" applyFill="0" applyBorder="0" applyProtection="0"/>
    <xf numFmtId="182" fontId="11" fillId="0" borderId="4" applyFont="0"/>
    <xf numFmtId="0" fontId="37" fillId="10" borderId="0" applyNumberFormat="0" applyBorder="0" applyAlignment="0" applyProtection="0"/>
    <xf numFmtId="182" fontId="11" fillId="27" borderId="4" applyFont="0"/>
    <xf numFmtId="43" fontId="38" fillId="0" borderId="0" applyFont="0" applyFill="0" applyBorder="0" applyAlignment="0" applyProtection="0"/>
    <xf numFmtId="0" fontId="39" fillId="28" borderId="14" applyNumberFormat="0" applyAlignment="0" applyProtection="0"/>
    <xf numFmtId="0" fontId="40" fillId="0" borderId="0">
      <alignment wrapText="1"/>
    </xf>
    <xf numFmtId="183" fontId="11" fillId="0" borderId="0" applyBorder="0"/>
    <xf numFmtId="184" fontId="11" fillId="0" borderId="0" applyBorder="0"/>
    <xf numFmtId="185" fontId="11" fillId="0" borderId="0" applyBorder="0"/>
    <xf numFmtId="186" fontId="11" fillId="0" borderId="0" applyBorder="0"/>
    <xf numFmtId="187" fontId="11" fillId="0" borderId="0" applyBorder="0"/>
    <xf numFmtId="164" fontId="11" fillId="0" borderId="0" applyBorder="0"/>
    <xf numFmtId="188" fontId="11" fillId="0" borderId="0"/>
    <xf numFmtId="189" fontId="11" fillId="0" borderId="0"/>
    <xf numFmtId="17" fontId="11" fillId="0" borderId="0"/>
    <xf numFmtId="17" fontId="13" fillId="0" borderId="0">
      <alignment horizontal="center"/>
    </xf>
    <xf numFmtId="20" fontId="11" fillId="0" borderId="0"/>
    <xf numFmtId="0" fontId="41" fillId="29" borderId="15" applyNumberFormat="0" applyAlignment="0" applyProtection="0"/>
    <xf numFmtId="17" fontId="13" fillId="0" borderId="0" applyFill="0" applyBorder="0" applyProtection="0">
      <alignment horizontal="centerContinuous" wrapText="1"/>
    </xf>
    <xf numFmtId="190" fontId="42" fillId="0" borderId="0" applyFont="0" applyFill="0" applyBorder="0" applyAlignment="0" applyProtection="0">
      <alignment vertical="top"/>
    </xf>
    <xf numFmtId="191" fontId="42" fillId="0" borderId="0" applyFont="0" applyFill="0" applyBorder="0" applyAlignment="0" applyProtection="0">
      <alignment vertical="top"/>
    </xf>
    <xf numFmtId="0" fontId="43" fillId="0" borderId="0" applyFont="0" applyFill="0" applyBorder="0" applyAlignment="0" applyProtection="0">
      <alignment horizontal="right"/>
    </xf>
    <xf numFmtId="192" fontId="44" fillId="0" borderId="0"/>
    <xf numFmtId="193" fontId="11" fillId="0" borderId="0" applyFont="0" applyFill="0" applyBorder="0" applyAlignment="0" applyProtection="0"/>
    <xf numFmtId="194" fontId="11" fillId="0" borderId="0" applyFont="0" applyFill="0" applyBorder="0" applyAlignment="0" applyProtection="0"/>
    <xf numFmtId="181" fontId="11" fillId="0" borderId="0" applyBorder="0"/>
    <xf numFmtId="195" fontId="11" fillId="0" borderId="0" applyBorder="0"/>
    <xf numFmtId="180" fontId="11" fillId="0" borderId="0" applyBorder="0"/>
    <xf numFmtId="0" fontId="13" fillId="0" borderId="0"/>
    <xf numFmtId="0" fontId="13" fillId="0" borderId="0">
      <alignment horizontal="center"/>
    </xf>
    <xf numFmtId="0" fontId="17" fillId="0" borderId="0">
      <alignment horizontal="center"/>
    </xf>
    <xf numFmtId="0" fontId="11" fillId="0" borderId="0">
      <alignment horizontal="center"/>
    </xf>
    <xf numFmtId="0" fontId="11" fillId="0" borderId="0">
      <alignment wrapText="1"/>
    </xf>
    <xf numFmtId="0" fontId="28" fillId="0" borderId="0"/>
    <xf numFmtId="0" fontId="16" fillId="0" borderId="0"/>
    <xf numFmtId="0" fontId="16" fillId="0" borderId="0">
      <alignment wrapText="1"/>
    </xf>
    <xf numFmtId="0" fontId="45" fillId="0" borderId="0"/>
    <xf numFmtId="196" fontId="42" fillId="0" borderId="0" applyFont="0" applyFill="0" applyBorder="0" applyAlignment="0" applyProtection="0">
      <alignment vertical="top"/>
    </xf>
    <xf numFmtId="197" fontId="42" fillId="0" borderId="0" applyFont="0" applyFill="0" applyBorder="0" applyAlignment="0" applyProtection="0">
      <alignment vertical="top"/>
    </xf>
    <xf numFmtId="0" fontId="43" fillId="0" borderId="0" applyFont="0" applyFill="0" applyBorder="0" applyAlignment="0" applyProtection="0">
      <alignment horizontal="right"/>
    </xf>
    <xf numFmtId="0" fontId="43" fillId="0" borderId="0" applyFont="0" applyFill="0" applyBorder="0" applyAlignment="0" applyProtection="0">
      <alignment horizontal="right"/>
    </xf>
    <xf numFmtId="198" fontId="44" fillId="0" borderId="0"/>
    <xf numFmtId="199" fontId="11" fillId="0" borderId="0" applyFont="0" applyFill="0" applyBorder="0" applyAlignment="0" applyProtection="0"/>
    <xf numFmtId="200" fontId="11" fillId="0" borderId="0" applyFont="0" applyFill="0" applyBorder="0" applyAlignment="0" applyProtection="0"/>
    <xf numFmtId="201" fontId="46" fillId="0" borderId="0" applyFill="0" applyBorder="0"/>
    <xf numFmtId="202" fontId="17" fillId="0" borderId="0" applyFill="0" applyBorder="0"/>
    <xf numFmtId="0" fontId="21" fillId="0" borderId="0" applyProtection="0"/>
    <xf numFmtId="0" fontId="43" fillId="0" borderId="0" applyFont="0" applyFill="0" applyBorder="0" applyAlignment="0" applyProtection="0"/>
    <xf numFmtId="189" fontId="47" fillId="0" borderId="0">
      <alignment horizontal="left"/>
    </xf>
    <xf numFmtId="15" fontId="48" fillId="0" borderId="0" applyFont="0" applyFill="0" applyBorder="0" applyAlignment="0">
      <alignment vertical="top"/>
    </xf>
    <xf numFmtId="203" fontId="48" fillId="0" borderId="0" applyFont="0" applyFill="0" applyBorder="0" applyAlignment="0">
      <alignment vertical="top"/>
    </xf>
    <xf numFmtId="17" fontId="48" fillId="0" borderId="0" applyFont="0" applyFill="0" applyBorder="0" applyAlignment="0">
      <alignment vertical="top"/>
    </xf>
    <xf numFmtId="204" fontId="11" fillId="30" borderId="16" applyFont="0" applyFill="0" applyBorder="0" applyAlignment="0" applyProtection="0"/>
    <xf numFmtId="205" fontId="11" fillId="30" borderId="16" applyFont="0" applyFill="0" applyBorder="0" applyAlignment="0" applyProtection="0"/>
    <xf numFmtId="206" fontId="44" fillId="0" borderId="0"/>
    <xf numFmtId="0" fontId="43" fillId="0" borderId="17" applyNumberFormat="0" applyFont="0" applyFill="0" applyAlignment="0" applyProtection="0"/>
    <xf numFmtId="207" fontId="11" fillId="0" borderId="0" applyFont="0" applyFill="0" applyBorder="0" applyAlignment="0" applyProtection="0"/>
    <xf numFmtId="0" fontId="49" fillId="0" borderId="0" applyNumberFormat="0" applyFill="0" applyBorder="0" applyAlignment="0" applyProtection="0"/>
    <xf numFmtId="0" fontId="42" fillId="28" borderId="4" applyNumberFormat="0" applyFont="0" applyProtection="0">
      <alignment wrapText="1"/>
    </xf>
    <xf numFmtId="2" fontId="21" fillId="0" borderId="0" applyProtection="0"/>
    <xf numFmtId="0" fontId="50" fillId="0" borderId="0" applyFill="0" applyBorder="0" applyProtection="0">
      <alignment horizontal="left"/>
    </xf>
    <xf numFmtId="208" fontId="11" fillId="0" borderId="0" applyFont="0" applyFill="0" applyBorder="0" applyAlignment="0" applyProtection="0"/>
    <xf numFmtId="0" fontId="34" fillId="0" borderId="0" applyNumberFormat="0"/>
    <xf numFmtId="0" fontId="51" fillId="11" borderId="0" applyNumberFormat="0" applyBorder="0" applyAlignment="0" applyProtection="0"/>
    <xf numFmtId="0" fontId="43" fillId="0" borderId="0" applyFont="0" applyFill="0" applyBorder="0" applyAlignment="0" applyProtection="0">
      <alignment horizontal="right"/>
    </xf>
    <xf numFmtId="0" fontId="52" fillId="0" borderId="0" applyProtection="0">
      <alignment horizontal="right"/>
    </xf>
    <xf numFmtId="0" fontId="17" fillId="0" borderId="0" applyNumberFormat="0" applyFill="0" applyBorder="0">
      <alignment horizontal="center" vertical="center" wrapText="1"/>
    </xf>
    <xf numFmtId="0" fontId="53" fillId="0" borderId="18" applyNumberFormat="0" applyFill="0" applyAlignment="0" applyProtection="0"/>
    <xf numFmtId="0" fontId="54" fillId="0" borderId="19" applyNumberFormat="0" applyFill="0" applyAlignment="0" applyProtection="0"/>
    <xf numFmtId="0" fontId="55" fillId="0" borderId="20" applyNumberFormat="0" applyFill="0" applyAlignment="0" applyProtection="0"/>
    <xf numFmtId="0" fontId="55" fillId="0" borderId="0" applyNumberFormat="0" applyFill="0" applyBorder="0" applyAlignment="0" applyProtection="0"/>
    <xf numFmtId="0" fontId="23" fillId="0" borderId="0" applyProtection="0"/>
    <xf numFmtId="209" fontId="11" fillId="0" borderId="0" applyFont="0" applyFill="0" applyBorder="0" applyAlignment="0" applyProtection="0">
      <alignment horizontal="center"/>
    </xf>
    <xf numFmtId="183" fontId="11" fillId="31" borderId="21">
      <protection locked="0"/>
    </xf>
    <xf numFmtId="184" fontId="11" fillId="31" borderId="22">
      <protection locked="0"/>
    </xf>
    <xf numFmtId="184" fontId="11" fillId="31" borderId="22">
      <protection locked="0"/>
    </xf>
    <xf numFmtId="184" fontId="11" fillId="31" borderId="22">
      <protection locked="0"/>
    </xf>
    <xf numFmtId="185" fontId="11" fillId="31" borderId="22">
      <protection locked="0"/>
    </xf>
    <xf numFmtId="185" fontId="11" fillId="31" borderId="22">
      <protection locked="0"/>
    </xf>
    <xf numFmtId="185" fontId="11" fillId="31" borderId="22">
      <protection locked="0"/>
    </xf>
    <xf numFmtId="186" fontId="11" fillId="31" borderId="22">
      <protection locked="0"/>
    </xf>
    <xf numFmtId="186" fontId="11" fillId="31" borderId="22">
      <protection locked="0"/>
    </xf>
    <xf numFmtId="186" fontId="11" fillId="31" borderId="22">
      <protection locked="0"/>
    </xf>
    <xf numFmtId="187" fontId="11" fillId="31" borderId="22">
      <protection locked="0"/>
    </xf>
    <xf numFmtId="187" fontId="11" fillId="31" borderId="22">
      <protection locked="0"/>
    </xf>
    <xf numFmtId="187" fontId="11" fillId="31" borderId="22">
      <protection locked="0"/>
    </xf>
    <xf numFmtId="164" fontId="11" fillId="31" borderId="22">
      <protection locked="0"/>
    </xf>
    <xf numFmtId="164" fontId="11" fillId="31" borderId="22">
      <protection locked="0"/>
    </xf>
    <xf numFmtId="164" fontId="11" fillId="31" borderId="22">
      <protection locked="0"/>
    </xf>
    <xf numFmtId="188" fontId="11" fillId="31" borderId="22">
      <protection locked="0"/>
    </xf>
    <xf numFmtId="188" fontId="11" fillId="31" borderId="22">
      <protection locked="0"/>
    </xf>
    <xf numFmtId="188" fontId="11" fillId="31" borderId="22">
      <protection locked="0"/>
    </xf>
    <xf numFmtId="189" fontId="11" fillId="31" borderId="22">
      <protection locked="0"/>
    </xf>
    <xf numFmtId="189" fontId="11" fillId="31" borderId="22">
      <protection locked="0"/>
    </xf>
    <xf numFmtId="189" fontId="11" fillId="31" borderId="22">
      <protection locked="0"/>
    </xf>
    <xf numFmtId="17" fontId="11" fillId="31" borderId="22">
      <protection locked="0"/>
    </xf>
    <xf numFmtId="17" fontId="11" fillId="31" borderId="22">
      <protection locked="0"/>
    </xf>
    <xf numFmtId="17" fontId="11" fillId="31" borderId="22">
      <protection locked="0"/>
    </xf>
    <xf numFmtId="20" fontId="11" fillId="31" borderId="22">
      <protection locked="0"/>
    </xf>
    <xf numFmtId="20" fontId="11" fillId="31" borderId="22">
      <protection locked="0"/>
    </xf>
    <xf numFmtId="20" fontId="11" fillId="31" borderId="22">
      <protection locked="0"/>
    </xf>
    <xf numFmtId="210" fontId="11" fillId="0" borderId="0" applyFont="0" applyFill="0" applyBorder="0" applyAlignment="0" applyProtection="0"/>
    <xf numFmtId="0" fontId="56" fillId="14" borderId="14" applyNumberFormat="0" applyAlignment="0" applyProtection="0"/>
    <xf numFmtId="211" fontId="11" fillId="0" borderId="0" applyFont="0" applyFill="0" applyBorder="0" applyAlignment="0" applyProtection="0"/>
    <xf numFmtId="168" fontId="11" fillId="0" borderId="0" applyFont="0" applyFill="0" applyBorder="0" applyAlignment="0" applyProtection="0"/>
    <xf numFmtId="212" fontId="11" fillId="0" borderId="0" applyFont="0" applyFill="0" applyBorder="0" applyAlignment="0" applyProtection="0"/>
    <xf numFmtId="213" fontId="11" fillId="0" borderId="0" applyFont="0" applyFill="0" applyBorder="0" applyAlignment="0" applyProtection="0"/>
    <xf numFmtId="214" fontId="11" fillId="30" borderId="16" applyFont="0" applyFill="0" applyBorder="0" applyAlignment="0" applyProtection="0"/>
    <xf numFmtId="215" fontId="11" fillId="30" borderId="16" applyFont="0" applyFill="0" applyBorder="0" applyAlignment="0" applyProtection="0"/>
    <xf numFmtId="193" fontId="11" fillId="0" borderId="0" applyFont="0" applyFill="0" applyBorder="0" applyAlignment="0" applyProtection="0"/>
    <xf numFmtId="194" fontId="11" fillId="0" borderId="0" applyFont="0" applyFill="0" applyBorder="0" applyAlignment="0" applyProtection="0"/>
    <xf numFmtId="216" fontId="11" fillId="0" borderId="0" applyFont="0" applyFill="0" applyBorder="0" applyAlignment="0" applyProtection="0"/>
    <xf numFmtId="217" fontId="11" fillId="0" borderId="0" applyFont="0" applyFill="0" applyBorder="0" applyAlignment="0" applyProtection="0"/>
    <xf numFmtId="218" fontId="11" fillId="0" borderId="0" applyFont="0" applyFill="0" applyBorder="0" applyAlignment="0" applyProtection="0"/>
    <xf numFmtId="219" fontId="48" fillId="0" borderId="0" applyFont="0" applyFill="0" applyBorder="0" applyAlignment="0">
      <alignment vertical="top"/>
    </xf>
    <xf numFmtId="220" fontId="48" fillId="0" borderId="0" applyFont="0" applyFill="0" applyBorder="0" applyAlignment="0">
      <alignment vertical="top"/>
    </xf>
    <xf numFmtId="181" fontId="11" fillId="31" borderId="22">
      <protection locked="0"/>
    </xf>
    <xf numFmtId="181" fontId="11" fillId="31" borderId="22">
      <protection locked="0"/>
    </xf>
    <xf numFmtId="181" fontId="11" fillId="31" borderId="22">
      <protection locked="0"/>
    </xf>
    <xf numFmtId="195" fontId="11" fillId="31" borderId="22">
      <protection locked="0"/>
    </xf>
    <xf numFmtId="195" fontId="11" fillId="31" borderId="22">
      <protection locked="0"/>
    </xf>
    <xf numFmtId="195" fontId="11" fillId="31" borderId="22">
      <protection locked="0"/>
    </xf>
    <xf numFmtId="180" fontId="11" fillId="31" borderId="22">
      <protection locked="0"/>
    </xf>
    <xf numFmtId="180" fontId="11" fillId="31" borderId="22">
      <protection locked="0"/>
    </xf>
    <xf numFmtId="180" fontId="11" fillId="31" borderId="22">
      <protection locked="0"/>
    </xf>
    <xf numFmtId="0" fontId="13" fillId="31" borderId="22">
      <protection locked="0"/>
    </xf>
    <xf numFmtId="0" fontId="13" fillId="31" borderId="22">
      <protection locked="0"/>
    </xf>
    <xf numFmtId="0" fontId="13" fillId="31" borderId="22">
      <protection locked="0"/>
    </xf>
    <xf numFmtId="0" fontId="11" fillId="31" borderId="22">
      <alignment horizontal="center"/>
      <protection locked="0"/>
    </xf>
    <xf numFmtId="0" fontId="11" fillId="31" borderId="22">
      <alignment horizontal="center"/>
      <protection locked="0"/>
    </xf>
    <xf numFmtId="0" fontId="11" fillId="31" borderId="22">
      <alignment horizontal="center"/>
      <protection locked="0"/>
    </xf>
    <xf numFmtId="0" fontId="11" fillId="31" borderId="22">
      <protection locked="0"/>
    </xf>
    <xf numFmtId="0" fontId="11" fillId="31" borderId="22">
      <protection locked="0"/>
    </xf>
    <xf numFmtId="0" fontId="11" fillId="31" borderId="22">
      <protection locked="0"/>
    </xf>
    <xf numFmtId="0" fontId="11" fillId="31" borderId="23" applyBorder="0"/>
    <xf numFmtId="0" fontId="11" fillId="31" borderId="23" applyBorder="0"/>
    <xf numFmtId="0" fontId="11" fillId="31" borderId="23" applyBorder="0"/>
    <xf numFmtId="0" fontId="11" fillId="31" borderId="22">
      <alignment wrapText="1"/>
      <protection locked="0"/>
    </xf>
    <xf numFmtId="0" fontId="11" fillId="31" borderId="22">
      <alignment wrapText="1"/>
      <protection locked="0"/>
    </xf>
    <xf numFmtId="0" fontId="11" fillId="31" borderId="22">
      <alignment wrapText="1"/>
      <protection locked="0"/>
    </xf>
    <xf numFmtId="0" fontId="28" fillId="31" borderId="22">
      <protection locked="0"/>
    </xf>
    <xf numFmtId="0" fontId="28" fillId="31" borderId="22">
      <protection locked="0"/>
    </xf>
    <xf numFmtId="0" fontId="28" fillId="31" borderId="22">
      <protection locked="0"/>
    </xf>
    <xf numFmtId="0" fontId="16" fillId="31" borderId="22">
      <protection locked="0"/>
    </xf>
    <xf numFmtId="0" fontId="16" fillId="31" borderId="22">
      <protection locked="0"/>
    </xf>
    <xf numFmtId="0" fontId="16" fillId="31" borderId="22">
      <protection locked="0"/>
    </xf>
    <xf numFmtId="0" fontId="45" fillId="31" borderId="22">
      <protection locked="0"/>
    </xf>
    <xf numFmtId="0" fontId="45" fillId="31" borderId="22">
      <protection locked="0"/>
    </xf>
    <xf numFmtId="0" fontId="45" fillId="31" borderId="22">
      <protection locked="0"/>
    </xf>
    <xf numFmtId="0" fontId="57" fillId="0" borderId="24" applyNumberFormat="0" applyFill="0" applyAlignment="0" applyProtection="0"/>
    <xf numFmtId="221" fontId="25" fillId="0" borderId="0" applyNumberFormat="0" applyFill="0" applyBorder="0" applyAlignment="0">
      <protection locked="0"/>
    </xf>
    <xf numFmtId="0" fontId="58" fillId="0" borderId="0"/>
    <xf numFmtId="0" fontId="11" fillId="0" borderId="0"/>
    <xf numFmtId="0" fontId="43" fillId="0" borderId="0" applyFont="0" applyFill="0" applyBorder="0" applyAlignment="0" applyProtection="0">
      <alignment horizontal="right"/>
    </xf>
    <xf numFmtId="0" fontId="59" fillId="32" borderId="0" applyNumberFormat="0" applyBorder="0" applyAlignment="0" applyProtection="0"/>
    <xf numFmtId="0" fontId="44" fillId="0" borderId="0"/>
    <xf numFmtId="0" fontId="60" fillId="0" borderId="0" applyNumberFormat="0" applyFont="0" applyBorder="0" applyProtection="0">
      <alignment horizontal="left" wrapText="1"/>
    </xf>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33" borderId="25" applyNumberFormat="0" applyFont="0" applyAlignment="0" applyProtection="0"/>
    <xf numFmtId="0" fontId="11" fillId="0" borderId="0" applyFill="0" applyBorder="0"/>
    <xf numFmtId="0" fontId="61" fillId="28" borderId="26" applyNumberFormat="0" applyAlignment="0" applyProtection="0"/>
    <xf numFmtId="1" fontId="62" fillId="0" borderId="0" applyProtection="0">
      <alignment horizontal="right" vertical="center"/>
    </xf>
    <xf numFmtId="222" fontId="11" fillId="0" borderId="0" applyFont="0" applyFill="0" applyBorder="0" applyAlignment="0" applyProtection="0"/>
    <xf numFmtId="223" fontId="11" fillId="0" borderId="0" applyFont="0" applyFill="0" applyBorder="0" applyAlignment="0" applyProtection="0">
      <alignment horizontal="centerContinuous" vertical="center"/>
    </xf>
    <xf numFmtId="224" fontId="48" fillId="0" borderId="0" applyFont="0" applyFill="0" applyBorder="0" applyAlignment="0"/>
    <xf numFmtId="179" fontId="11" fillId="0" borderId="0" applyFont="0" applyFill="0" applyBorder="0" applyAlignment="0" applyProtection="0"/>
    <xf numFmtId="225" fontId="48" fillId="0" borderId="0">
      <alignment vertical="top"/>
    </xf>
    <xf numFmtId="226" fontId="11" fillId="0" borderId="0" applyFont="0" applyFill="0" applyBorder="0" applyAlignment="0" applyProtection="0"/>
    <xf numFmtId="227" fontId="48" fillId="0" borderId="0">
      <alignment vertical="top"/>
    </xf>
    <xf numFmtId="15" fontId="11" fillId="0" borderId="0" applyFont="0" applyFill="0" applyBorder="0" applyAlignment="0" applyProtection="0"/>
    <xf numFmtId="4" fontId="11" fillId="0" borderId="0" applyFont="0" applyFill="0" applyBorder="0" applyAlignment="0" applyProtection="0"/>
    <xf numFmtId="0" fontId="11" fillId="0" borderId="27">
      <alignment horizontal="center"/>
    </xf>
    <xf numFmtId="3" fontId="11" fillId="0" borderId="0" applyFont="0" applyFill="0" applyBorder="0" applyAlignment="0" applyProtection="0"/>
    <xf numFmtId="0" fontId="11" fillId="34" borderId="0" applyNumberFormat="0" applyFont="0" applyBorder="0" applyAlignment="0" applyProtection="0"/>
    <xf numFmtId="228" fontId="13" fillId="0" borderId="0" applyNumberFormat="0" applyFill="0" applyBorder="0" applyAlignment="0" applyProtection="0"/>
    <xf numFmtId="228" fontId="28" fillId="0" borderId="0" applyNumberFormat="0" applyFill="0" applyBorder="0" applyAlignment="0" applyProtection="0"/>
    <xf numFmtId="0" fontId="63" fillId="4" borderId="28">
      <alignment horizontal="left"/>
    </xf>
    <xf numFmtId="229" fontId="11" fillId="0" borderId="0" applyFill="0" applyBorder="0" applyAlignment="0"/>
    <xf numFmtId="0" fontId="64" fillId="0" borderId="0">
      <alignment horizontal="left"/>
    </xf>
    <xf numFmtId="0" fontId="65" fillId="0" borderId="0" applyBorder="0" applyProtection="0">
      <alignment vertical="center"/>
    </xf>
    <xf numFmtId="0" fontId="65" fillId="0" borderId="1" applyBorder="0" applyProtection="0">
      <alignment horizontal="right" vertical="center"/>
    </xf>
    <xf numFmtId="0" fontId="66" fillId="35" borderId="0" applyBorder="0" applyProtection="0">
      <alignment horizontal="centerContinuous" vertical="center"/>
    </xf>
    <xf numFmtId="0" fontId="66" fillId="36" borderId="1" applyBorder="0" applyProtection="0">
      <alignment horizontal="centerContinuous" vertical="center"/>
    </xf>
    <xf numFmtId="0" fontId="67" fillId="0" borderId="0" applyFill="0" applyBorder="0" applyProtection="0">
      <alignment horizontal="left"/>
    </xf>
    <xf numFmtId="0" fontId="50" fillId="0" borderId="2" applyFill="0" applyBorder="0" applyProtection="0">
      <alignment horizontal="lef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5" fontId="68" fillId="36" borderId="0" applyBorder="0" applyProtection="0">
      <alignment horizontal="centerContinuous"/>
    </xf>
    <xf numFmtId="15" fontId="69" fillId="36" borderId="0" applyBorder="0" applyProtection="0">
      <alignment horizontal="centerContinuous"/>
    </xf>
    <xf numFmtId="15" fontId="70" fillId="36" borderId="0" applyNumberFormat="0" applyBorder="0" applyProtection="0">
      <alignment horizontal="centerContinuous"/>
    </xf>
    <xf numFmtId="0" fontId="71" fillId="0" borderId="1" applyNumberFormat="0" applyFont="0" applyFill="0" applyProtection="0">
      <alignment horizontal="center" vertical="center" wrapText="1"/>
    </xf>
    <xf numFmtId="0" fontId="72" fillId="0" borderId="29" applyNumberFormat="0" applyFill="0" applyAlignment="0" applyProtection="0"/>
    <xf numFmtId="0" fontId="73" fillId="0" borderId="0" applyNumberFormat="0" applyFill="0" applyBorder="0" applyAlignment="0" applyProtection="0"/>
    <xf numFmtId="0" fontId="70" fillId="36" borderId="0" applyNumberFormat="0" applyBorder="0" applyAlignment="0" applyProtection="0"/>
    <xf numFmtId="0" fontId="70" fillId="37" borderId="0">
      <alignment horizontal="center" vertical="center" wrapText="1"/>
    </xf>
    <xf numFmtId="0" fontId="74" fillId="0" borderId="0" applyNumberFormat="0" applyFill="0" applyBorder="0" applyAlignment="0"/>
    <xf numFmtId="0" fontId="75" fillId="38" borderId="30">
      <alignment horizontal="center" wrapText="1"/>
    </xf>
    <xf numFmtId="0" fontId="75" fillId="38" borderId="30">
      <alignment horizontal="centerContinuous" wrapText="1"/>
    </xf>
    <xf numFmtId="0" fontId="75" fillId="38" borderId="30">
      <alignment horizontal="center" vertical="justify" textRotation="90"/>
    </xf>
    <xf numFmtId="0" fontId="11" fillId="39" borderId="0" applyNumberFormat="0" applyFont="0" applyBorder="0" applyAlignment="0" applyProtection="0"/>
    <xf numFmtId="0" fontId="76" fillId="0" borderId="0">
      <alignment horizontal="center"/>
    </xf>
    <xf numFmtId="0" fontId="77" fillId="4" borderId="0"/>
    <xf numFmtId="178" fontId="78" fillId="4" borderId="0">
      <alignment vertical="center" wrapText="1"/>
    </xf>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5" fillId="0" borderId="31" applyBorder="0" applyProtection="0">
      <alignment horizontal="right" vertical="center"/>
    </xf>
    <xf numFmtId="0" fontId="66" fillId="36" borderId="31" applyBorder="0" applyProtection="0">
      <alignment horizontal="centerContinuous" vertical="center"/>
    </xf>
    <xf numFmtId="0" fontId="71" fillId="0" borderId="31" applyNumberFormat="0" applyFont="0" applyFill="0" applyProtection="0">
      <alignment horizontal="center" vertical="center" wrapText="1"/>
    </xf>
    <xf numFmtId="0" fontId="65" fillId="0" borderId="31" applyBorder="0" applyProtection="0">
      <alignment horizontal="right" vertical="center"/>
    </xf>
    <xf numFmtId="0" fontId="66" fillId="36" borderId="31" applyBorder="0" applyProtection="0">
      <alignment horizontal="centerContinuous" vertical="center"/>
    </xf>
    <xf numFmtId="0" fontId="71" fillId="0" borderId="31" applyNumberFormat="0" applyFont="0" applyFill="0" applyProtection="0">
      <alignment horizontal="center" vertical="center" wrapText="1"/>
    </xf>
    <xf numFmtId="0" fontId="23" fillId="0" borderId="32">
      <alignment horizontal="left" vertical="center"/>
    </xf>
    <xf numFmtId="0" fontId="11" fillId="0" borderId="0" applyProtection="0"/>
    <xf numFmtId="0" fontId="86" fillId="0" borderId="0"/>
    <xf numFmtId="43" fontId="4" fillId="0" borderId="0" applyFont="0" applyFill="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6" borderId="0" applyNumberFormat="0" applyBorder="0" applyAlignment="0" applyProtection="0"/>
    <xf numFmtId="0" fontId="61" fillId="28" borderId="26" applyNumberFormat="0" applyAlignment="0" applyProtection="0"/>
    <xf numFmtId="0" fontId="39" fillId="28" borderId="14" applyNumberFormat="0" applyAlignment="0" applyProtection="0"/>
    <xf numFmtId="0" fontId="56" fillId="14" borderId="14" applyNumberFormat="0" applyAlignment="0" applyProtection="0"/>
    <xf numFmtId="0" fontId="72" fillId="0" borderId="29" applyNumberFormat="0" applyFill="0" applyAlignment="0" applyProtection="0"/>
    <xf numFmtId="0" fontId="49" fillId="0" borderId="0" applyNumberFormat="0" applyFill="0" applyBorder="0" applyAlignment="0" applyProtection="0"/>
    <xf numFmtId="0" fontId="51" fillId="11" borderId="0" applyNumberFormat="0" applyBorder="0" applyAlignment="0" applyProtection="0"/>
    <xf numFmtId="0" fontId="35" fillId="33" borderId="25" applyNumberFormat="0" applyFont="0" applyAlignment="0" applyProtection="0"/>
    <xf numFmtId="0" fontId="37" fillId="10" borderId="0" applyNumberFormat="0" applyBorder="0" applyAlignment="0" applyProtection="0"/>
    <xf numFmtId="0" fontId="90" fillId="0" borderId="0" applyNumberFormat="0" applyFill="0" applyBorder="0" applyAlignment="0" applyProtection="0"/>
    <xf numFmtId="0" fontId="53" fillId="0" borderId="18" applyNumberFormat="0" applyFill="0" applyAlignment="0" applyProtection="0"/>
    <xf numFmtId="0" fontId="54" fillId="0" borderId="19" applyNumberFormat="0" applyFill="0" applyAlignment="0" applyProtection="0"/>
    <xf numFmtId="0" fontId="55" fillId="0" borderId="20" applyNumberFormat="0" applyFill="0" applyAlignment="0" applyProtection="0"/>
    <xf numFmtId="0" fontId="55" fillId="0" borderId="0" applyNumberFormat="0" applyFill="0" applyBorder="0" applyAlignment="0" applyProtection="0"/>
    <xf numFmtId="0" fontId="57" fillId="0" borderId="24" applyNumberFormat="0" applyFill="0" applyAlignment="0" applyProtection="0"/>
    <xf numFmtId="0" fontId="41" fillId="29" borderId="15" applyNumberFormat="0" applyAlignment="0" applyProtection="0"/>
    <xf numFmtId="0" fontId="3" fillId="0" borderId="0"/>
    <xf numFmtId="0" fontId="3" fillId="0" borderId="0"/>
    <xf numFmtId="0" fontId="3" fillId="0" borderId="0"/>
    <xf numFmtId="0" fontId="3" fillId="0" borderId="0"/>
    <xf numFmtId="0" fontId="3" fillId="0" borderId="0"/>
    <xf numFmtId="0" fontId="11" fillId="0" borderId="0"/>
    <xf numFmtId="0" fontId="13" fillId="3" borderId="53" applyBorder="0">
      <alignment horizontal="center" vertical="center" wrapText="1"/>
    </xf>
    <xf numFmtId="3" fontId="11" fillId="0" borderId="54" applyNumberFormat="0" applyFont="0" applyFill="0" applyBorder="0" applyAlignment="0" applyProtection="0">
      <alignment horizontal="right" vertical="top" wrapText="1"/>
    </xf>
    <xf numFmtId="0" fontId="39" fillId="28" borderId="55" applyNumberFormat="0" applyAlignment="0" applyProtection="0"/>
    <xf numFmtId="0" fontId="56" fillId="14" borderId="55" applyNumberFormat="0" applyAlignment="0" applyProtection="0"/>
    <xf numFmtId="0" fontId="11" fillId="33" borderId="56" applyNumberFormat="0" applyFont="0" applyAlignment="0" applyProtection="0"/>
    <xf numFmtId="0" fontId="75" fillId="38" borderId="57">
      <alignment horizontal="center" wrapText="1"/>
    </xf>
    <xf numFmtId="0" fontId="75" fillId="38" borderId="57">
      <alignment horizontal="centerContinuous" wrapText="1"/>
    </xf>
    <xf numFmtId="0" fontId="75" fillId="38" borderId="57">
      <alignment horizontal="center" vertical="justify" textRotation="90"/>
    </xf>
    <xf numFmtId="0" fontId="23" fillId="0" borderId="58">
      <alignment horizontal="left" vertical="center"/>
    </xf>
    <xf numFmtId="0" fontId="2" fillId="0" borderId="0"/>
    <xf numFmtId="0" fontId="39" fillId="28" borderId="55" applyNumberFormat="0" applyAlignment="0" applyProtection="0"/>
    <xf numFmtId="0" fontId="56" fillId="14" borderId="55" applyNumberFormat="0" applyAlignment="0" applyProtection="0"/>
    <xf numFmtId="0" fontId="35" fillId="33" borderId="56" applyNumberFormat="0" applyFont="0" applyAlignment="0" applyProtection="0"/>
    <xf numFmtId="0" fontId="2" fillId="0" borderId="0"/>
    <xf numFmtId="0" fontId="2" fillId="0" borderId="0"/>
    <xf numFmtId="0" fontId="2" fillId="0" borderId="0"/>
    <xf numFmtId="0" fontId="2" fillId="0" borderId="0"/>
    <xf numFmtId="0" fontId="2" fillId="0" borderId="0"/>
    <xf numFmtId="0" fontId="39" fillId="28" borderId="55" applyNumberFormat="0" applyAlignment="0" applyProtection="0"/>
    <xf numFmtId="0" fontId="56" fillId="14" borderId="55" applyNumberFormat="0" applyAlignment="0" applyProtection="0"/>
    <xf numFmtId="0" fontId="35" fillId="33" borderId="56" applyNumberFormat="0" applyFont="0" applyAlignment="0" applyProtection="0"/>
    <xf numFmtId="0" fontId="5" fillId="0" borderId="0" applyNumberFormat="0" applyFill="0" applyBorder="0" applyAlignment="0" applyProtection="0"/>
  </cellStyleXfs>
  <cellXfs count="1263">
    <xf numFmtId="0" fontId="0" fillId="0" borderId="0" xfId="0"/>
    <xf numFmtId="0" fontId="5" fillId="0" borderId="0" xfId="0" applyFont="1"/>
    <xf numFmtId="0" fontId="80" fillId="0" borderId="0" xfId="0" applyFont="1"/>
    <xf numFmtId="0" fontId="79" fillId="0" borderId="0" xfId="0" applyFont="1"/>
    <xf numFmtId="0" fontId="81" fillId="0" borderId="0" xfId="0" applyFont="1" applyAlignment="1">
      <alignment vertical="center"/>
    </xf>
    <xf numFmtId="0" fontId="85" fillId="0" borderId="0" xfId="0" applyFont="1"/>
    <xf numFmtId="0" fontId="13" fillId="0" borderId="0" xfId="0" applyFont="1"/>
    <xf numFmtId="0" fontId="13" fillId="40" borderId="0" xfId="2" applyFont="1" applyFill="1" applyAlignment="1">
      <alignment vertical="center"/>
    </xf>
    <xf numFmtId="0" fontId="84" fillId="0" borderId="0" xfId="0" applyFont="1"/>
    <xf numFmtId="0" fontId="87" fillId="0" borderId="0" xfId="0" applyFont="1"/>
    <xf numFmtId="0" fontId="11" fillId="0" borderId="0" xfId="0" applyFont="1" applyAlignment="1">
      <alignment horizontal="right"/>
    </xf>
    <xf numFmtId="0" fontId="11" fillId="0" borderId="0" xfId="0" applyFont="1"/>
    <xf numFmtId="0" fontId="11" fillId="0" borderId="0" xfId="0" applyFont="1" applyAlignment="1">
      <alignment horizontal="left"/>
    </xf>
    <xf numFmtId="0" fontId="11" fillId="0" borderId="0" xfId="0" applyFont="1" applyAlignment="1">
      <alignment wrapText="1"/>
    </xf>
    <xf numFmtId="0" fontId="11"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vertical="center"/>
    </xf>
    <xf numFmtId="168" fontId="11" fillId="0" borderId="0" xfId="0" applyNumberFormat="1" applyFont="1" applyAlignment="1">
      <alignment horizontal="right" vertical="center"/>
    </xf>
    <xf numFmtId="167" fontId="11" fillId="0" borderId="0" xfId="1" applyNumberFormat="1" applyFont="1" applyFill="1" applyBorder="1"/>
    <xf numFmtId="1" fontId="11" fillId="0" borderId="0" xfId="0" applyNumberFormat="1" applyFont="1" applyAlignment="1">
      <alignment horizontal="left" wrapText="1"/>
    </xf>
    <xf numFmtId="9" fontId="13" fillId="0" borderId="0" xfId="1" applyFont="1" applyFill="1" applyBorder="1" applyAlignment="1">
      <alignment horizontal="center" vertical="center"/>
    </xf>
    <xf numFmtId="0" fontId="28" fillId="0" borderId="0" xfId="0" applyFont="1" applyAlignment="1">
      <alignment vertical="top"/>
    </xf>
    <xf numFmtId="9" fontId="11" fillId="0" borderId="0" xfId="1" applyFont="1" applyBorder="1" applyAlignment="1">
      <alignment horizontal="center" vertical="center"/>
    </xf>
    <xf numFmtId="9" fontId="13" fillId="0" borderId="0" xfId="508" applyFont="1" applyFill="1" applyBorder="1" applyAlignment="1">
      <alignment horizontal="center" vertical="center"/>
    </xf>
    <xf numFmtId="1" fontId="11" fillId="0" borderId="0" xfId="0" applyNumberFormat="1" applyFont="1" applyAlignment="1">
      <alignment horizontal="right" wrapText="1"/>
    </xf>
    <xf numFmtId="0" fontId="81" fillId="44" borderId="0" xfId="0" applyFont="1" applyFill="1" applyAlignment="1">
      <alignment vertical="center"/>
    </xf>
    <xf numFmtId="0" fontId="88" fillId="0" borderId="0" xfId="2" applyFont="1"/>
    <xf numFmtId="0" fontId="16" fillId="0" borderId="0" xfId="0" applyFont="1"/>
    <xf numFmtId="0" fontId="91" fillId="0" borderId="0" xfId="0" applyFont="1"/>
    <xf numFmtId="0" fontId="9" fillId="0" borderId="0" xfId="0" applyFont="1" applyAlignment="1">
      <alignment vertical="center"/>
    </xf>
    <xf numFmtId="0" fontId="11" fillId="0" borderId="0" xfId="0" applyFont="1" applyAlignment="1">
      <alignment horizontal="right" vertical="top"/>
    </xf>
    <xf numFmtId="43" fontId="94" fillId="0" borderId="0" xfId="535" applyFont="1" applyAlignment="1">
      <alignment horizontal="right"/>
    </xf>
    <xf numFmtId="0" fontId="94" fillId="0" borderId="0" xfId="0" applyFont="1" applyAlignment="1">
      <alignment horizontal="right"/>
    </xf>
    <xf numFmtId="9" fontId="92" fillId="0" borderId="0" xfId="1" applyFont="1" applyFill="1" applyBorder="1" applyAlignment="1">
      <alignment horizontal="left" vertical="center"/>
    </xf>
    <xf numFmtId="9" fontId="95" fillId="0" borderId="0" xfId="1" applyFont="1" applyFill="1" applyBorder="1" applyAlignment="1">
      <alignment horizontal="left" vertical="center"/>
    </xf>
    <xf numFmtId="9" fontId="95" fillId="0" borderId="0" xfId="1" applyFont="1" applyFill="1" applyBorder="1" applyAlignment="1">
      <alignment horizontal="center" vertical="center"/>
    </xf>
    <xf numFmtId="43" fontId="13" fillId="0" borderId="0" xfId="535" applyFont="1" applyFill="1" applyBorder="1" applyAlignment="1">
      <alignment horizontal="center" vertical="center"/>
    </xf>
    <xf numFmtId="168" fontId="11" fillId="0" borderId="0" xfId="0" applyNumberFormat="1" applyFont="1" applyAlignment="1">
      <alignment horizontal="left" vertical="center"/>
    </xf>
    <xf numFmtId="4" fontId="87" fillId="0" borderId="0" xfId="0" applyNumberFormat="1" applyFont="1"/>
    <xf numFmtId="0" fontId="94" fillId="0" borderId="0" xfId="0" applyFont="1" applyAlignment="1">
      <alignment vertical="center"/>
    </xf>
    <xf numFmtId="43" fontId="11" fillId="0" borderId="0" xfId="535" applyFont="1"/>
    <xf numFmtId="43" fontId="87" fillId="0" borderId="0" xfId="535" applyFont="1"/>
    <xf numFmtId="43" fontId="11" fillId="0" borderId="0" xfId="535" applyFont="1" applyAlignment="1">
      <alignment horizontal="right"/>
    </xf>
    <xf numFmtId="232" fontId="11" fillId="0" borderId="0" xfId="0" applyNumberFormat="1" applyFont="1" applyAlignment="1">
      <alignment wrapText="1"/>
    </xf>
    <xf numFmtId="0" fontId="94" fillId="0" borderId="0" xfId="0" applyFont="1" applyAlignment="1">
      <alignment vertical="center" wrapText="1"/>
    </xf>
    <xf numFmtId="43" fontId="87" fillId="0" borderId="0" xfId="535" applyFont="1" applyFill="1"/>
    <xf numFmtId="9" fontId="11" fillId="0" borderId="0" xfId="1" applyFont="1" applyAlignment="1">
      <alignment vertical="center"/>
    </xf>
    <xf numFmtId="1" fontId="11" fillId="0" borderId="0" xfId="0" applyNumberFormat="1" applyFont="1" applyAlignment="1">
      <alignment vertical="center" wrapText="1"/>
    </xf>
    <xf numFmtId="0" fontId="1" fillId="0" borderId="65" xfId="0" applyFont="1" applyBorder="1"/>
    <xf numFmtId="0" fontId="60" fillId="0" borderId="65" xfId="0" applyFont="1" applyBorder="1"/>
    <xf numFmtId="0" fontId="82" fillId="0" borderId="0" xfId="0" applyFont="1" applyAlignment="1">
      <alignment wrapText="1"/>
    </xf>
    <xf numFmtId="0" fontId="1" fillId="0" borderId="0" xfId="0" applyFont="1"/>
    <xf numFmtId="0" fontId="1" fillId="0" borderId="0" xfId="0" applyFont="1" applyAlignment="1">
      <alignment horizontal="center"/>
    </xf>
    <xf numFmtId="0" fontId="1" fillId="0" borderId="0" xfId="0" applyFont="1" applyAlignment="1">
      <alignment horizontal="left"/>
    </xf>
    <xf numFmtId="10" fontId="1" fillId="0" borderId="0" xfId="0" applyNumberFormat="1" applyFont="1"/>
    <xf numFmtId="0" fontId="1" fillId="2" borderId="0" xfId="0" applyFont="1" applyFill="1"/>
    <xf numFmtId="43" fontId="1" fillId="0" borderId="0" xfId="535" applyFont="1"/>
    <xf numFmtId="231" fontId="1" fillId="0" borderId="0" xfId="0" applyNumberFormat="1" applyFont="1"/>
    <xf numFmtId="3" fontId="1" fillId="0" borderId="0" xfId="0" applyNumberFormat="1" applyFont="1"/>
    <xf numFmtId="0" fontId="11" fillId="0" borderId="0" xfId="0" applyFont="1" applyAlignment="1">
      <alignment horizontal="left" vertical="top"/>
    </xf>
    <xf numFmtId="0" fontId="96" fillId="0" borderId="0" xfId="0" applyFont="1"/>
    <xf numFmtId="43" fontId="96" fillId="0" borderId="0" xfId="535" applyFont="1"/>
    <xf numFmtId="43" fontId="96" fillId="0" borderId="0" xfId="535" applyFont="1" applyAlignment="1">
      <alignment horizontal="right"/>
    </xf>
    <xf numFmtId="0" fontId="97" fillId="0" borderId="0" xfId="0" applyFont="1"/>
    <xf numFmtId="0" fontId="98" fillId="0" borderId="0" xfId="0" applyFont="1"/>
    <xf numFmtId="0" fontId="99" fillId="0" borderId="0" xfId="0" applyFont="1"/>
    <xf numFmtId="0" fontId="10" fillId="0" borderId="0" xfId="2"/>
    <xf numFmtId="0" fontId="81" fillId="44" borderId="0" xfId="2" applyFont="1" applyFill="1" applyAlignment="1">
      <alignment horizontal="left" vertical="center"/>
    </xf>
    <xf numFmtId="9" fontId="13" fillId="0" borderId="0" xfId="1" applyFont="1" applyAlignment="1">
      <alignment horizontal="center" vertical="center"/>
    </xf>
    <xf numFmtId="9" fontId="1" fillId="0" borderId="0" xfId="1" applyFont="1"/>
    <xf numFmtId="168" fontId="1" fillId="0" borderId="0" xfId="0" applyNumberFormat="1" applyFont="1"/>
    <xf numFmtId="0" fontId="31" fillId="0" borderId="0" xfId="0" applyFont="1"/>
    <xf numFmtId="0" fontId="21" fillId="0" borderId="0" xfId="0" applyFont="1" applyAlignment="1">
      <alignment wrapText="1"/>
    </xf>
    <xf numFmtId="0" fontId="100" fillId="44" borderId="38" xfId="0" applyFont="1" applyFill="1" applyBorder="1" applyAlignment="1">
      <alignment vertical="center"/>
    </xf>
    <xf numFmtId="0" fontId="21" fillId="0" borderId="0" xfId="0" applyFont="1"/>
    <xf numFmtId="9" fontId="23" fillId="0" borderId="0" xfId="1" applyFont="1" applyFill="1" applyBorder="1" applyAlignment="1">
      <alignment horizontal="center" vertical="center"/>
    </xf>
    <xf numFmtId="0" fontId="100" fillId="44" borderId="0" xfId="0" applyFont="1" applyFill="1" applyAlignment="1">
      <alignment vertical="center"/>
    </xf>
    <xf numFmtId="0" fontId="9" fillId="0" borderId="0" xfId="0" applyFont="1"/>
    <xf numFmtId="0" fontId="101" fillId="0" borderId="0" xfId="2" applyFont="1"/>
    <xf numFmtId="0" fontId="100" fillId="44" borderId="35" xfId="0" applyFont="1" applyFill="1" applyBorder="1" applyAlignment="1">
      <alignment vertical="center"/>
    </xf>
    <xf numFmtId="0" fontId="100" fillId="0" borderId="0" xfId="0" applyFont="1" applyAlignment="1">
      <alignment vertical="center"/>
    </xf>
    <xf numFmtId="0" fontId="100" fillId="44" borderId="47" xfId="0" applyFont="1" applyFill="1" applyBorder="1" applyAlignment="1">
      <alignment vertical="center"/>
    </xf>
    <xf numFmtId="0" fontId="31" fillId="2" borderId="0" xfId="0" applyFont="1" applyFill="1"/>
    <xf numFmtId="0" fontId="100" fillId="44" borderId="0" xfId="0" applyFont="1" applyFill="1"/>
    <xf numFmtId="43" fontId="21" fillId="0" borderId="0" xfId="535" applyFont="1" applyAlignment="1">
      <alignment horizontal="right"/>
    </xf>
    <xf numFmtId="43" fontId="105" fillId="0" borderId="0" xfId="535" applyFont="1" applyAlignment="1">
      <alignment horizontal="right"/>
    </xf>
    <xf numFmtId="0" fontId="21" fillId="0" borderId="0" xfId="0" applyFont="1" applyAlignment="1">
      <alignment horizontal="right"/>
    </xf>
    <xf numFmtId="0" fontId="21" fillId="0" borderId="0" xfId="0" applyFont="1" applyAlignment="1">
      <alignment horizontal="left" vertical="top" wrapText="1"/>
    </xf>
    <xf numFmtId="0" fontId="106" fillId="0" borderId="0" xfId="2" applyFont="1"/>
    <xf numFmtId="0" fontId="21" fillId="0" borderId="0" xfId="0" applyFont="1" applyAlignment="1">
      <alignment horizontal="left"/>
    </xf>
    <xf numFmtId="0" fontId="21" fillId="0" borderId="0" xfId="0" applyFont="1" applyAlignment="1">
      <alignment vertical="center"/>
    </xf>
    <xf numFmtId="0" fontId="100" fillId="0" borderId="0" xfId="0" applyFont="1" applyAlignment="1">
      <alignment horizontal="left" vertical="center"/>
    </xf>
    <xf numFmtId="3" fontId="31" fillId="0" borderId="0" xfId="0" applyNumberFormat="1" applyFont="1"/>
    <xf numFmtId="0" fontId="9" fillId="0" borderId="0" xfId="0" applyFont="1" applyAlignment="1">
      <alignment horizontal="right"/>
    </xf>
    <xf numFmtId="231" fontId="9" fillId="0" borderId="0" xfId="0" applyNumberFormat="1" applyFont="1"/>
    <xf numFmtId="0" fontId="6" fillId="0" borderId="0" xfId="0" applyFont="1"/>
    <xf numFmtId="232" fontId="9" fillId="0" borderId="0" xfId="0" applyNumberFormat="1" applyFont="1"/>
    <xf numFmtId="234" fontId="9" fillId="0" borderId="0" xfId="0" applyNumberFormat="1" applyFont="1"/>
    <xf numFmtId="43" fontId="108" fillId="0" borderId="0" xfId="535" applyFont="1"/>
    <xf numFmtId="43" fontId="9" fillId="0" borderId="0" xfId="535" applyFont="1"/>
    <xf numFmtId="3" fontId="9" fillId="0" borderId="0" xfId="0" applyNumberFormat="1" applyFont="1"/>
    <xf numFmtId="0" fontId="6" fillId="40" borderId="35" xfId="0" applyFont="1" applyFill="1" applyBorder="1" applyAlignment="1">
      <alignment horizontal="center" vertical="center"/>
    </xf>
    <xf numFmtId="0" fontId="6" fillId="40" borderId="34" xfId="0" applyFont="1" applyFill="1" applyBorder="1" applyAlignment="1">
      <alignment horizontal="center"/>
    </xf>
    <xf numFmtId="232" fontId="9" fillId="0" borderId="40" xfId="535" applyNumberFormat="1" applyFont="1" applyBorder="1" applyAlignment="1">
      <alignment horizontal="right"/>
    </xf>
    <xf numFmtId="49" fontId="8" fillId="40" borderId="40" xfId="0" applyNumberFormat="1" applyFont="1" applyFill="1" applyBorder="1" applyAlignment="1">
      <alignment horizontal="center" vertical="center"/>
    </xf>
    <xf numFmtId="49" fontId="110" fillId="40" borderId="40" xfId="0" applyNumberFormat="1" applyFont="1" applyFill="1" applyBorder="1" applyAlignment="1">
      <alignment horizontal="center" vertical="center"/>
    </xf>
    <xf numFmtId="0" fontId="8" fillId="0" borderId="0" xfId="0" applyFont="1"/>
    <xf numFmtId="0" fontId="8" fillId="0" borderId="0" xfId="0" applyFont="1" applyAlignment="1">
      <alignment vertical="center"/>
    </xf>
    <xf numFmtId="0" fontId="8" fillId="0" borderId="40" xfId="0" applyFont="1" applyBorder="1" applyAlignment="1">
      <alignment horizontal="right"/>
    </xf>
    <xf numFmtId="0" fontId="8" fillId="0" borderId="40" xfId="0" applyFont="1" applyBorder="1" applyAlignment="1">
      <alignment horizontal="right" vertical="top" wrapText="1"/>
    </xf>
    <xf numFmtId="0" fontId="8" fillId="0" borderId="42" xfId="0" applyFont="1" applyBorder="1" applyAlignment="1">
      <alignment horizontal="right"/>
    </xf>
    <xf numFmtId="1" fontId="8" fillId="0" borderId="0" xfId="0" applyNumberFormat="1" applyFont="1" applyAlignment="1">
      <alignment horizontal="right"/>
    </xf>
    <xf numFmtId="43" fontId="111" fillId="0" borderId="0" xfId="535" applyFont="1"/>
    <xf numFmtId="1" fontId="8" fillId="0" borderId="40" xfId="0" applyNumberFormat="1" applyFont="1" applyBorder="1" applyAlignment="1">
      <alignment horizontal="right" vertical="top" wrapText="1"/>
    </xf>
    <xf numFmtId="1" fontId="8" fillId="0" borderId="0" xfId="0" applyNumberFormat="1" applyFont="1" applyAlignment="1">
      <alignment horizontal="left" wrapText="1"/>
    </xf>
    <xf numFmtId="0" fontId="8" fillId="0" borderId="0" xfId="0" applyFont="1" applyAlignment="1">
      <alignment wrapText="1"/>
    </xf>
    <xf numFmtId="0" fontId="8" fillId="0" borderId="0" xfId="0" applyFont="1" applyAlignment="1">
      <alignment horizontal="right"/>
    </xf>
    <xf numFmtId="9" fontId="8" fillId="0" borderId="0" xfId="1" applyFont="1"/>
    <xf numFmtId="0" fontId="8" fillId="0" borderId="40" xfId="0" applyFont="1" applyBorder="1" applyAlignment="1">
      <alignment horizontal="right" vertical="top"/>
    </xf>
    <xf numFmtId="9" fontId="8" fillId="0" borderId="40" xfId="1" applyFont="1" applyBorder="1" applyAlignment="1">
      <alignment horizontal="right"/>
    </xf>
    <xf numFmtId="9" fontId="8" fillId="0" borderId="0" xfId="1" applyFont="1" applyFill="1" applyBorder="1" applyAlignment="1">
      <alignment horizontal="center" vertical="center"/>
    </xf>
    <xf numFmtId="9" fontId="110" fillId="0" borderId="0" xfId="1" applyFont="1" applyFill="1" applyBorder="1" applyAlignment="1">
      <alignment horizontal="center" vertical="center"/>
    </xf>
    <xf numFmtId="0" fontId="110" fillId="0" borderId="0" xfId="0" applyFont="1"/>
    <xf numFmtId="9" fontId="8" fillId="0" borderId="0" xfId="508" applyFont="1" applyFill="1" applyBorder="1" applyAlignment="1">
      <alignment horizontal="center" vertical="center"/>
    </xf>
    <xf numFmtId="0" fontId="8" fillId="0" borderId="42" xfId="0" applyFont="1" applyBorder="1" applyAlignment="1">
      <alignment horizontal="right" vertical="top"/>
    </xf>
    <xf numFmtId="9" fontId="110" fillId="0" borderId="0" xfId="508" applyFont="1" applyFill="1" applyBorder="1" applyAlignment="1">
      <alignment horizontal="center" vertical="center"/>
    </xf>
    <xf numFmtId="1" fontId="8" fillId="0" borderId="42" xfId="0" applyNumberFormat="1" applyFont="1" applyBorder="1" applyAlignment="1">
      <alignment horizontal="right" vertical="top" wrapText="1"/>
    </xf>
    <xf numFmtId="49" fontId="8" fillId="40" borderId="41" xfId="0" applyNumberFormat="1" applyFont="1" applyFill="1" applyBorder="1" applyAlignment="1">
      <alignment horizontal="center" vertical="center"/>
    </xf>
    <xf numFmtId="49" fontId="110" fillId="40" borderId="41" xfId="0" applyNumberFormat="1" applyFont="1" applyFill="1" applyBorder="1" applyAlignment="1">
      <alignment horizontal="center" vertical="center"/>
    </xf>
    <xf numFmtId="1" fontId="8" fillId="0" borderId="0" xfId="0" applyNumberFormat="1" applyFont="1" applyAlignment="1">
      <alignment horizontal="left" vertical="top" wrapText="1"/>
    </xf>
    <xf numFmtId="0" fontId="8" fillId="0" borderId="0" xfId="0" applyFont="1" applyAlignment="1">
      <alignment horizontal="right" vertical="center"/>
    </xf>
    <xf numFmtId="9" fontId="117" fillId="0" borderId="0" xfId="1" applyFont="1" applyFill="1" applyBorder="1" applyAlignment="1">
      <alignment horizontal="center" vertical="center"/>
    </xf>
    <xf numFmtId="0" fontId="8" fillId="0" borderId="40" xfId="0" applyFont="1" applyBorder="1" applyAlignment="1">
      <alignment horizontal="right" wrapText="1"/>
    </xf>
    <xf numFmtId="0" fontId="110" fillId="0" borderId="40" xfId="0" applyFont="1" applyBorder="1"/>
    <xf numFmtId="0" fontId="6" fillId="0" borderId="40" xfId="0" applyFont="1" applyBorder="1" applyAlignment="1">
      <alignment vertical="center" wrapText="1"/>
    </xf>
    <xf numFmtId="0" fontId="110" fillId="40" borderId="41" xfId="0" applyFont="1" applyFill="1" applyBorder="1" applyAlignment="1">
      <alignment horizontal="center"/>
    </xf>
    <xf numFmtId="0" fontId="118" fillId="0" borderId="0" xfId="0" applyFont="1"/>
    <xf numFmtId="0" fontId="9" fillId="0" borderId="0" xfId="0" applyFont="1" applyAlignment="1">
      <alignment horizontal="center"/>
    </xf>
    <xf numFmtId="0" fontId="111" fillId="0" borderId="0" xfId="0" applyFont="1"/>
    <xf numFmtId="0" fontId="8" fillId="0" borderId="0" xfId="0" applyFont="1" applyAlignment="1">
      <alignment horizontal="left" vertical="center" wrapText="1"/>
    </xf>
    <xf numFmtId="0" fontId="110" fillId="0" borderId="40"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right" vertical="top"/>
    </xf>
    <xf numFmtId="0" fontId="8" fillId="0" borderId="0" xfId="0" applyFont="1" applyAlignment="1">
      <alignment horizontal="left" vertical="top" wrapText="1"/>
    </xf>
    <xf numFmtId="0" fontId="8" fillId="0" borderId="0" xfId="0" applyFont="1" applyAlignment="1">
      <alignment horizontal="left" vertical="top"/>
    </xf>
    <xf numFmtId="0" fontId="123" fillId="0" borderId="0" xfId="0" applyFont="1"/>
    <xf numFmtId="43" fontId="93" fillId="0" borderId="0" xfId="535" applyFont="1"/>
    <xf numFmtId="0" fontId="93" fillId="0" borderId="0" xfId="0" applyFont="1" applyAlignment="1">
      <alignment horizontal="right"/>
    </xf>
    <xf numFmtId="43" fontId="93" fillId="0" borderId="0" xfId="535" applyFont="1" applyAlignment="1">
      <alignment horizontal="right"/>
    </xf>
    <xf numFmtId="0" fontId="114" fillId="0" borderId="49" xfId="0" applyFont="1" applyBorder="1" applyAlignment="1">
      <alignment horizontal="center" vertical="center"/>
    </xf>
    <xf numFmtId="0" fontId="114" fillId="0" borderId="40" xfId="0" applyFont="1" applyBorder="1" applyAlignment="1">
      <alignment horizontal="right" vertical="top" wrapText="1"/>
    </xf>
    <xf numFmtId="0" fontId="124" fillId="45" borderId="72" xfId="0" applyFont="1" applyFill="1" applyBorder="1" applyAlignment="1">
      <alignment horizontal="center" vertical="center"/>
    </xf>
    <xf numFmtId="49" fontId="8" fillId="40" borderId="34" xfId="0" applyNumberFormat="1" applyFont="1" applyFill="1" applyBorder="1" applyAlignment="1">
      <alignment horizontal="center" vertical="center"/>
    </xf>
    <xf numFmtId="49" fontId="110" fillId="40" borderId="34" xfId="0" applyNumberFormat="1" applyFont="1" applyFill="1" applyBorder="1" applyAlignment="1">
      <alignment horizontal="center" vertical="center"/>
    </xf>
    <xf numFmtId="0" fontId="123" fillId="0" borderId="0" xfId="0" applyFont="1" applyAlignment="1">
      <alignment horizontal="left"/>
    </xf>
    <xf numFmtId="43" fontId="123" fillId="0" borderId="0" xfId="535" applyFont="1" applyAlignment="1">
      <alignment horizontal="right"/>
    </xf>
    <xf numFmtId="0" fontId="123" fillId="0" borderId="0" xfId="0" applyFont="1" applyAlignment="1">
      <alignment horizontal="right"/>
    </xf>
    <xf numFmtId="0" fontId="8" fillId="0" borderId="0" xfId="0" applyFont="1" applyAlignment="1">
      <alignment horizontal="right" vertical="center" wrapText="1"/>
    </xf>
    <xf numFmtId="0" fontId="110" fillId="0" borderId="0" xfId="0" applyFont="1" applyAlignment="1">
      <alignment wrapText="1"/>
    </xf>
    <xf numFmtId="167" fontId="8" fillId="0" borderId="0" xfId="1" applyNumberFormat="1" applyFont="1" applyFill="1" applyBorder="1"/>
    <xf numFmtId="167" fontId="110" fillId="0" borderId="0" xfId="1" applyNumberFormat="1" applyFont="1" applyFill="1" applyBorder="1"/>
    <xf numFmtId="167" fontId="110" fillId="0" borderId="0" xfId="0" applyNumberFormat="1" applyFont="1"/>
    <xf numFmtId="0" fontId="110" fillId="40" borderId="71" xfId="0" applyFont="1" applyFill="1" applyBorder="1" applyAlignment="1">
      <alignment vertical="center" wrapText="1"/>
    </xf>
    <xf numFmtId="0" fontId="110" fillId="0" borderId="0" xfId="0" applyFont="1" applyAlignment="1">
      <alignment vertical="center" wrapText="1"/>
    </xf>
    <xf numFmtId="168" fontId="8" fillId="0" borderId="0" xfId="0" applyNumberFormat="1" applyFont="1" applyAlignment="1">
      <alignment horizontal="right" vertical="center"/>
    </xf>
    <xf numFmtId="0" fontId="126" fillId="40" borderId="40" xfId="575" applyFont="1" applyFill="1" applyBorder="1" applyAlignment="1">
      <alignment horizontal="center" vertical="center" wrapText="1"/>
    </xf>
    <xf numFmtId="0" fontId="116" fillId="0" borderId="0" xfId="0" applyFont="1"/>
    <xf numFmtId="234" fontId="111" fillId="0" borderId="0" xfId="0" applyNumberFormat="1" applyFont="1"/>
    <xf numFmtId="234" fontId="116" fillId="0" borderId="0" xfId="0" applyNumberFormat="1" applyFont="1"/>
    <xf numFmtId="0" fontId="126" fillId="40" borderId="40" xfId="576" applyFont="1" applyFill="1" applyBorder="1" applyAlignment="1">
      <alignment horizontal="center" vertical="center" wrapText="1"/>
    </xf>
    <xf numFmtId="0" fontId="126" fillId="40" borderId="40" xfId="577" applyFont="1" applyFill="1" applyBorder="1" applyAlignment="1">
      <alignment horizontal="center" vertical="center" wrapText="1"/>
    </xf>
    <xf numFmtId="0" fontId="126" fillId="40" borderId="40" xfId="578" applyFont="1" applyFill="1" applyBorder="1" applyAlignment="1">
      <alignment horizontal="center" vertical="center" wrapText="1"/>
    </xf>
    <xf numFmtId="233" fontId="126" fillId="40" borderId="40" xfId="535" applyNumberFormat="1" applyFont="1" applyFill="1" applyBorder="1" applyAlignment="1">
      <alignment horizontal="center" vertical="center" wrapText="1"/>
    </xf>
    <xf numFmtId="0" fontId="126" fillId="40" borderId="40" xfId="579" applyFont="1" applyFill="1" applyBorder="1" applyAlignment="1">
      <alignment horizontal="center" vertical="center" wrapText="1"/>
    </xf>
    <xf numFmtId="0" fontId="126" fillId="46" borderId="40" xfId="578" applyFont="1" applyFill="1" applyBorder="1" applyAlignment="1">
      <alignment horizontal="center" vertical="center" wrapText="1"/>
    </xf>
    <xf numFmtId="0" fontId="126" fillId="46" borderId="40" xfId="579" applyFont="1" applyFill="1" applyBorder="1" applyAlignment="1">
      <alignment horizontal="center" vertical="center" wrapText="1"/>
    </xf>
    <xf numFmtId="233" fontId="9" fillId="0" borderId="44" xfId="535" applyNumberFormat="1" applyFont="1" applyBorder="1"/>
    <xf numFmtId="232" fontId="114" fillId="0" borderId="65" xfId="535" applyNumberFormat="1" applyFont="1" applyBorder="1" applyAlignment="1">
      <alignment horizontal="right"/>
    </xf>
    <xf numFmtId="165" fontId="114" fillId="0" borderId="65" xfId="0" applyNumberFormat="1" applyFont="1" applyBorder="1"/>
    <xf numFmtId="0" fontId="124" fillId="45" borderId="68" xfId="0" applyFont="1" applyFill="1" applyBorder="1" applyAlignment="1">
      <alignment horizontal="center" vertical="center"/>
    </xf>
    <xf numFmtId="0" fontId="8" fillId="0" borderId="42" xfId="0" applyFont="1" applyBorder="1" applyAlignment="1">
      <alignment horizontal="right" vertical="top" wrapText="1"/>
    </xf>
    <xf numFmtId="0" fontId="8" fillId="0" borderId="52" xfId="0" applyFont="1" applyBorder="1"/>
    <xf numFmtId="167" fontId="8" fillId="0" borderId="52" xfId="1" applyNumberFormat="1" applyFont="1" applyFill="1" applyBorder="1" applyAlignment="1">
      <alignment horizontal="right"/>
    </xf>
    <xf numFmtId="167" fontId="8" fillId="0" borderId="0" xfId="1" applyNumberFormat="1" applyFont="1" applyFill="1" applyBorder="1" applyAlignment="1">
      <alignment horizontal="right"/>
    </xf>
    <xf numFmtId="0" fontId="8" fillId="0" borderId="0" xfId="0" applyFont="1" applyAlignment="1">
      <alignment horizontal="left"/>
    </xf>
    <xf numFmtId="0" fontId="8" fillId="0" borderId="0" xfId="0" applyFont="1" applyAlignment="1">
      <alignment horizontal="center" vertical="top" wrapText="1"/>
    </xf>
    <xf numFmtId="0" fontId="9" fillId="0" borderId="0" xfId="0" applyFont="1" applyAlignment="1">
      <alignment wrapText="1"/>
    </xf>
    <xf numFmtId="49" fontId="8" fillId="40" borderId="63" xfId="0" applyNumberFormat="1" applyFont="1" applyFill="1" applyBorder="1" applyAlignment="1">
      <alignment horizontal="center" vertical="center"/>
    </xf>
    <xf numFmtId="0" fontId="114" fillId="0" borderId="0" xfId="0" applyFont="1" applyAlignment="1">
      <alignment horizontal="left"/>
    </xf>
    <xf numFmtId="0" fontId="114" fillId="0" borderId="0" xfId="0" applyFont="1" applyAlignment="1">
      <alignment horizontal="left" vertical="top" wrapText="1"/>
    </xf>
    <xf numFmtId="0" fontId="8" fillId="0" borderId="0" xfId="0" applyFont="1" applyAlignment="1">
      <alignment vertical="top" wrapText="1"/>
    </xf>
    <xf numFmtId="232" fontId="8" fillId="0" borderId="0" xfId="535" applyNumberFormat="1" applyFont="1" applyFill="1" applyBorder="1"/>
    <xf numFmtId="232" fontId="8" fillId="42" borderId="0" xfId="535" applyNumberFormat="1" applyFont="1" applyFill="1" applyBorder="1" applyAlignment="1">
      <alignment wrapText="1"/>
    </xf>
    <xf numFmtId="232" fontId="8" fillId="0" borderId="0" xfId="535" applyNumberFormat="1" applyFont="1" applyBorder="1" applyAlignment="1">
      <alignment wrapText="1"/>
    </xf>
    <xf numFmtId="0" fontId="124" fillId="40" borderId="41" xfId="0" applyFont="1" applyFill="1" applyBorder="1" applyAlignment="1">
      <alignment horizontal="center" vertical="center" wrapText="1"/>
    </xf>
    <xf numFmtId="0" fontId="128" fillId="0" borderId="0" xfId="0" applyFont="1" applyAlignment="1">
      <alignment horizontal="right" wrapText="1"/>
    </xf>
    <xf numFmtId="0" fontId="128" fillId="0" borderId="0" xfId="0" applyFont="1" applyAlignment="1">
      <alignment horizontal="right" vertical="center" wrapText="1"/>
    </xf>
    <xf numFmtId="0" fontId="8" fillId="0" borderId="0" xfId="565" applyFont="1" applyFill="1" applyBorder="1" applyAlignment="1">
      <alignment horizontal="left" vertical="top"/>
    </xf>
    <xf numFmtId="0" fontId="8" fillId="0" borderId="0" xfId="565" applyFont="1" applyFill="1" applyBorder="1" applyAlignment="1">
      <alignment vertical="top"/>
    </xf>
    <xf numFmtId="0" fontId="8" fillId="0" borderId="0" xfId="602" applyFont="1" applyFill="1" applyBorder="1" applyAlignment="1">
      <alignment vertical="top"/>
    </xf>
    <xf numFmtId="0" fontId="9" fillId="0" borderId="0" xfId="0" applyFont="1" applyAlignment="1">
      <alignment horizontal="center" vertical="center"/>
    </xf>
    <xf numFmtId="0" fontId="8" fillId="0" borderId="50" xfId="0" applyFont="1" applyBorder="1" applyAlignment="1">
      <alignment horizontal="right" vertical="top"/>
    </xf>
    <xf numFmtId="0" fontId="8" fillId="0" borderId="40" xfId="0" applyFont="1" applyBorder="1" applyAlignment="1">
      <alignment horizontal="center" vertical="center" wrapText="1"/>
    </xf>
    <xf numFmtId="3" fontId="8" fillId="0" borderId="40" xfId="159" applyNumberFormat="1" applyFont="1" applyFill="1" applyBorder="1" applyAlignment="1">
      <alignment horizontal="center" vertical="center"/>
    </xf>
    <xf numFmtId="3" fontId="8" fillId="0" borderId="40" xfId="0" applyNumberFormat="1" applyFont="1" applyBorder="1" applyAlignment="1">
      <alignment horizontal="center" vertical="center" wrapText="1"/>
    </xf>
    <xf numFmtId="168" fontId="8" fillId="0" borderId="40" xfId="0" applyNumberFormat="1" applyFont="1" applyBorder="1" applyAlignment="1">
      <alignment horizontal="center" vertical="center" wrapText="1"/>
    </xf>
    <xf numFmtId="9" fontId="8" fillId="0" borderId="40" xfId="0" applyNumberFormat="1" applyFont="1" applyBorder="1" applyAlignment="1">
      <alignment horizontal="center" vertical="center" wrapText="1"/>
    </xf>
    <xf numFmtId="167" fontId="8" fillId="0" borderId="40" xfId="0" applyNumberFormat="1" applyFont="1" applyBorder="1" applyAlignment="1">
      <alignment horizontal="center" vertical="center" wrapText="1"/>
    </xf>
    <xf numFmtId="3" fontId="110" fillId="0" borderId="40" xfId="159" applyNumberFormat="1" applyFont="1" applyFill="1" applyBorder="1" applyAlignment="1">
      <alignment horizontal="center" vertical="center"/>
    </xf>
    <xf numFmtId="9" fontId="8" fillId="0" borderId="40" xfId="508" applyFont="1" applyFill="1" applyBorder="1" applyAlignment="1">
      <alignment horizontal="center" vertical="center"/>
    </xf>
    <xf numFmtId="0" fontId="8" fillId="0" borderId="40" xfId="0" applyFont="1" applyBorder="1" applyAlignment="1">
      <alignment horizontal="center"/>
    </xf>
    <xf numFmtId="9" fontId="8" fillId="0" borderId="40" xfId="508" applyFont="1" applyFill="1" applyBorder="1" applyAlignment="1">
      <alignment horizontal="center"/>
    </xf>
    <xf numFmtId="0" fontId="8" fillId="0" borderId="40" xfId="0" applyFont="1" applyBorder="1" applyAlignment="1">
      <alignment horizontal="center" vertical="center"/>
    </xf>
    <xf numFmtId="9" fontId="9" fillId="0" borderId="0" xfId="0" applyNumberFormat="1" applyFont="1" applyAlignment="1">
      <alignment horizontal="center" vertical="center"/>
    </xf>
    <xf numFmtId="231" fontId="8" fillId="0" borderId="40" xfId="535" applyNumberFormat="1" applyFont="1" applyFill="1" applyBorder="1" applyAlignment="1">
      <alignment horizontal="center" vertical="center"/>
    </xf>
    <xf numFmtId="232" fontId="8" fillId="0" borderId="40" xfId="535" applyNumberFormat="1" applyFont="1" applyFill="1" applyBorder="1" applyAlignment="1">
      <alignment horizontal="center" vertical="center"/>
    </xf>
    <xf numFmtId="1" fontId="8" fillId="0" borderId="40" xfId="535" applyNumberFormat="1" applyFont="1" applyFill="1" applyBorder="1" applyAlignment="1">
      <alignment horizontal="center" vertical="center"/>
    </xf>
    <xf numFmtId="9" fontId="8" fillId="0" borderId="40" xfId="1" applyFont="1" applyBorder="1" applyAlignment="1">
      <alignment horizontal="center" vertical="center"/>
    </xf>
    <xf numFmtId="0" fontId="8" fillId="0" borderId="66" xfId="0" applyFont="1" applyBorder="1" applyAlignment="1">
      <alignment horizontal="center" vertical="center"/>
    </xf>
    <xf numFmtId="178" fontId="8" fillId="0" borderId="66" xfId="0" applyNumberFormat="1" applyFont="1" applyBorder="1" applyAlignment="1">
      <alignment horizontal="center" vertical="center"/>
    </xf>
    <xf numFmtId="178" fontId="8" fillId="0" borderId="40" xfId="0" applyNumberFormat="1" applyFont="1" applyBorder="1" applyAlignment="1">
      <alignment horizontal="center" vertical="center"/>
    </xf>
    <xf numFmtId="9" fontId="8" fillId="0" borderId="40" xfId="1" applyFont="1" applyFill="1" applyBorder="1" applyAlignment="1">
      <alignment horizontal="center" vertical="center"/>
    </xf>
    <xf numFmtId="9" fontId="8" fillId="0" borderId="40" xfId="0" applyNumberFormat="1" applyFont="1" applyBorder="1" applyAlignment="1">
      <alignment horizontal="center" vertical="center"/>
    </xf>
    <xf numFmtId="9" fontId="8" fillId="0" borderId="40" xfId="0" applyNumberFormat="1" applyFont="1" applyBorder="1" applyAlignment="1">
      <alignment horizontal="center"/>
    </xf>
    <xf numFmtId="0" fontId="8" fillId="0" borderId="40" xfId="535" applyNumberFormat="1" applyFont="1" applyBorder="1" applyAlignment="1">
      <alignment horizontal="center" vertical="center"/>
    </xf>
    <xf numFmtId="0" fontId="110" fillId="0" borderId="40" xfId="0" applyFont="1" applyBorder="1" applyAlignment="1">
      <alignment horizontal="center" vertical="center"/>
    </xf>
    <xf numFmtId="1" fontId="110" fillId="0" borderId="40" xfId="0" applyNumberFormat="1" applyFont="1" applyBorder="1" applyAlignment="1">
      <alignment horizontal="center" vertical="center"/>
    </xf>
    <xf numFmtId="3" fontId="9" fillId="0" borderId="40" xfId="0" applyNumberFormat="1" applyFont="1" applyBorder="1" applyAlignment="1">
      <alignment horizontal="center" vertical="center"/>
    </xf>
    <xf numFmtId="233" fontId="9" fillId="0" borderId="40" xfId="535" applyNumberFormat="1" applyFont="1" applyBorder="1" applyAlignment="1">
      <alignment horizontal="center" vertical="center"/>
    </xf>
    <xf numFmtId="168" fontId="9" fillId="0" borderId="40" xfId="0" applyNumberFormat="1" applyFont="1" applyBorder="1" applyAlignment="1">
      <alignment horizontal="center" vertical="center"/>
    </xf>
    <xf numFmtId="168" fontId="9" fillId="0" borderId="40" xfId="535" applyNumberFormat="1" applyFont="1" applyBorder="1" applyAlignment="1">
      <alignment horizontal="center" vertical="center"/>
    </xf>
    <xf numFmtId="167" fontId="9" fillId="0" borderId="40" xfId="1" applyNumberFormat="1" applyFont="1" applyFill="1" applyBorder="1" applyAlignment="1">
      <alignment horizontal="center" vertical="center"/>
    </xf>
    <xf numFmtId="1" fontId="9" fillId="40" borderId="34" xfId="0" applyNumberFormat="1" applyFont="1" applyFill="1" applyBorder="1" applyAlignment="1">
      <alignment horizontal="center" vertical="center" wrapText="1"/>
    </xf>
    <xf numFmtId="1" fontId="6" fillId="40" borderId="34" xfId="0" applyNumberFormat="1" applyFont="1" applyFill="1" applyBorder="1" applyAlignment="1">
      <alignment horizontal="center" vertical="center" wrapText="1"/>
    </xf>
    <xf numFmtId="49" fontId="6" fillId="40" borderId="34" xfId="0" applyNumberFormat="1" applyFont="1" applyFill="1" applyBorder="1" applyAlignment="1">
      <alignment horizontal="center" vertical="center" wrapText="1"/>
    </xf>
    <xf numFmtId="168" fontId="9" fillId="0" borderId="40" xfId="0" applyNumberFormat="1" applyFont="1" applyBorder="1" applyAlignment="1">
      <alignment horizontal="center"/>
    </xf>
    <xf numFmtId="9" fontId="9" fillId="0" borderId="40" xfId="1"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168" fontId="110" fillId="0" borderId="40" xfId="0" applyNumberFormat="1" applyFont="1" applyBorder="1" applyAlignment="1">
      <alignment horizontal="center" vertical="center" wrapText="1"/>
    </xf>
    <xf numFmtId="3" fontId="110" fillId="0" borderId="40" xfId="0" applyNumberFormat="1" applyFont="1" applyBorder="1" applyAlignment="1">
      <alignment horizontal="center" vertical="center"/>
    </xf>
    <xf numFmtId="167" fontId="8" fillId="0" borderId="40" xfId="1" applyNumberFormat="1" applyFont="1" applyFill="1" applyBorder="1" applyAlignment="1">
      <alignment horizontal="center" vertical="center"/>
    </xf>
    <xf numFmtId="9" fontId="114" fillId="0" borderId="0" xfId="0" applyNumberFormat="1" applyFont="1" applyAlignment="1">
      <alignment horizontal="center"/>
    </xf>
    <xf numFmtId="9" fontId="124" fillId="0" borderId="0" xfId="0" applyNumberFormat="1" applyFont="1" applyAlignment="1">
      <alignment horizontal="center"/>
    </xf>
    <xf numFmtId="178" fontId="6" fillId="43" borderId="0" xfId="535" applyNumberFormat="1" applyFont="1" applyFill="1" applyBorder="1" applyAlignment="1">
      <alignment horizontal="center"/>
    </xf>
    <xf numFmtId="9" fontId="9" fillId="0" borderId="40" xfId="508" applyFont="1" applyFill="1" applyBorder="1" applyAlignment="1">
      <alignment horizontal="center"/>
    </xf>
    <xf numFmtId="168" fontId="8" fillId="0" borderId="40" xfId="0" applyNumberFormat="1" applyFont="1" applyBorder="1" applyAlignment="1">
      <alignment horizontal="center" vertical="center"/>
    </xf>
    <xf numFmtId="168" fontId="110" fillId="0" borderId="40" xfId="0" applyNumberFormat="1" applyFont="1" applyBorder="1" applyAlignment="1">
      <alignment horizontal="center" vertical="center"/>
    </xf>
    <xf numFmtId="178" fontId="8" fillId="0" borderId="40" xfId="0" applyNumberFormat="1" applyFont="1" applyBorder="1" applyAlignment="1">
      <alignment horizontal="center" vertical="center" wrapText="1"/>
    </xf>
    <xf numFmtId="0" fontId="100" fillId="44" borderId="36" xfId="0" applyFont="1" applyFill="1" applyBorder="1" applyAlignment="1">
      <alignment horizontal="center" vertical="center"/>
    </xf>
    <xf numFmtId="178" fontId="8" fillId="0" borderId="43" xfId="0" applyNumberFormat="1" applyFont="1" applyBorder="1" applyAlignment="1">
      <alignment horizontal="center" vertical="center" wrapText="1"/>
    </xf>
    <xf numFmtId="168" fontId="114" fillId="0" borderId="40" xfId="0" applyNumberFormat="1" applyFont="1" applyBorder="1" applyAlignment="1">
      <alignment horizontal="center" vertical="center" wrapText="1"/>
    </xf>
    <xf numFmtId="231" fontId="8" fillId="0" borderId="34" xfId="535" applyNumberFormat="1" applyFont="1" applyBorder="1" applyAlignment="1">
      <alignment horizontal="center" vertical="center"/>
    </xf>
    <xf numFmtId="231" fontId="8" fillId="0" borderId="40" xfId="535" applyNumberFormat="1" applyFont="1" applyBorder="1" applyAlignment="1">
      <alignment horizontal="center" vertical="center"/>
    </xf>
    <xf numFmtId="231" fontId="110" fillId="0" borderId="40" xfId="535" applyNumberFormat="1" applyFont="1" applyBorder="1" applyAlignment="1">
      <alignment horizontal="center" vertical="center"/>
    </xf>
    <xf numFmtId="3" fontId="9" fillId="0" borderId="40" xfId="0" applyNumberFormat="1" applyFont="1" applyBorder="1" applyAlignment="1">
      <alignment horizontal="center"/>
    </xf>
    <xf numFmtId="3" fontId="116" fillId="0" borderId="40" xfId="0" applyNumberFormat="1" applyFont="1" applyBorder="1" applyAlignment="1">
      <alignment horizontal="center"/>
    </xf>
    <xf numFmtId="165" fontId="9" fillId="0" borderId="40" xfId="0" applyNumberFormat="1" applyFont="1" applyBorder="1" applyAlignment="1">
      <alignment horizontal="center"/>
    </xf>
    <xf numFmtId="1" fontId="114" fillId="0" borderId="65" xfId="0" applyNumberFormat="1" applyFont="1" applyBorder="1" applyAlignment="1">
      <alignment horizontal="center"/>
    </xf>
    <xf numFmtId="178" fontId="9" fillId="0" borderId="40" xfId="535" applyNumberFormat="1" applyFont="1" applyBorder="1" applyAlignment="1">
      <alignment horizontal="center" vertical="center"/>
    </xf>
    <xf numFmtId="3" fontId="9" fillId="0" borderId="40" xfId="535" applyNumberFormat="1" applyFont="1" applyBorder="1" applyAlignment="1">
      <alignment horizontal="center" vertical="center"/>
    </xf>
    <xf numFmtId="3" fontId="116" fillId="0" borderId="40" xfId="535" applyNumberFormat="1" applyFont="1" applyFill="1" applyBorder="1" applyAlignment="1">
      <alignment horizontal="center"/>
    </xf>
    <xf numFmtId="3" fontId="116" fillId="0" borderId="0" xfId="0" applyNumberFormat="1" applyFont="1"/>
    <xf numFmtId="168" fontId="111" fillId="0" borderId="0" xfId="0" applyNumberFormat="1" applyFont="1"/>
    <xf numFmtId="233" fontId="9" fillId="0" borderId="44" xfId="535" applyNumberFormat="1" applyFont="1" applyBorder="1" applyAlignment="1">
      <alignment horizontal="center" vertical="center"/>
    </xf>
    <xf numFmtId="1" fontId="114" fillId="0" borderId="65" xfId="0" applyNumberFormat="1" applyFont="1" applyBorder="1" applyAlignment="1">
      <alignment horizontal="center" vertical="center"/>
    </xf>
    <xf numFmtId="165" fontId="9" fillId="0" borderId="40" xfId="0" applyNumberFormat="1" applyFont="1" applyBorder="1" applyAlignment="1">
      <alignment horizontal="center" vertical="center"/>
    </xf>
    <xf numFmtId="3" fontId="9" fillId="0" borderId="42" xfId="0" applyNumberFormat="1" applyFont="1" applyBorder="1" applyAlignment="1">
      <alignment horizontal="center" vertical="center"/>
    </xf>
    <xf numFmtId="3" fontId="6" fillId="0" borderId="40" xfId="0" applyNumberFormat="1" applyFont="1" applyBorder="1" applyAlignment="1">
      <alignment horizontal="center" vertical="center"/>
    </xf>
    <xf numFmtId="168" fontId="9" fillId="0" borderId="44" xfId="535" applyNumberFormat="1" applyFont="1" applyBorder="1" applyAlignment="1">
      <alignment horizontal="center" vertical="center"/>
    </xf>
    <xf numFmtId="165" fontId="114" fillId="0" borderId="65" xfId="0" applyNumberFormat="1" applyFont="1" applyBorder="1" applyAlignment="1">
      <alignment horizontal="center"/>
    </xf>
    <xf numFmtId="178" fontId="9" fillId="0" borderId="44" xfId="535" applyNumberFormat="1" applyFont="1" applyBorder="1" applyAlignment="1">
      <alignment horizontal="center"/>
    </xf>
    <xf numFmtId="167" fontId="8" fillId="42" borderId="40" xfId="0" applyNumberFormat="1" applyFont="1" applyFill="1" applyBorder="1" applyAlignment="1">
      <alignment horizontal="center" vertical="center" wrapText="1"/>
    </xf>
    <xf numFmtId="167" fontId="8" fillId="42" borderId="42" xfId="0" applyNumberFormat="1" applyFont="1" applyFill="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0" xfId="1" applyNumberFormat="1" applyFont="1" applyBorder="1" applyAlignment="1">
      <alignment horizontal="center" vertical="center"/>
    </xf>
    <xf numFmtId="0" fontId="8" fillId="0" borderId="42" xfId="0" applyFont="1" applyBorder="1" applyAlignment="1">
      <alignment horizontal="center" vertical="center"/>
    </xf>
    <xf numFmtId="9" fontId="8" fillId="0" borderId="42" xfId="0" applyNumberFormat="1" applyFont="1" applyBorder="1" applyAlignment="1">
      <alignment horizontal="center" vertical="center"/>
    </xf>
    <xf numFmtId="3" fontId="8" fillId="0" borderId="40" xfId="535" applyNumberFormat="1" applyFont="1" applyFill="1" applyBorder="1" applyAlignment="1">
      <alignment horizontal="center" vertical="center" wrapText="1"/>
    </xf>
    <xf numFmtId="0" fontId="8" fillId="0" borderId="44" xfId="0" applyFont="1" applyBorder="1" applyAlignment="1">
      <alignment horizontal="center" vertical="center" wrapText="1"/>
    </xf>
    <xf numFmtId="3" fontId="8" fillId="0" borderId="44" xfId="159" applyNumberFormat="1" applyFont="1" applyFill="1" applyBorder="1" applyAlignment="1">
      <alignment horizontal="center" vertical="center"/>
    </xf>
    <xf numFmtId="168" fontId="8" fillId="0" borderId="44" xfId="0" applyNumberFormat="1" applyFont="1" applyBorder="1" applyAlignment="1">
      <alignment horizontal="center" vertical="center" wrapText="1"/>
    </xf>
    <xf numFmtId="9" fontId="8" fillId="0" borderId="44" xfId="0" applyNumberFormat="1" applyFont="1" applyBorder="1" applyAlignment="1">
      <alignment horizontal="center" vertical="center" wrapText="1"/>
    </xf>
    <xf numFmtId="0" fontId="8" fillId="0" borderId="76" xfId="0" applyFont="1" applyBorder="1" applyAlignment="1">
      <alignment wrapText="1"/>
    </xf>
    <xf numFmtId="0" fontId="8" fillId="0" borderId="76" xfId="0" applyFont="1" applyBorder="1" applyAlignment="1">
      <alignment horizontal="left" wrapText="1" indent="1"/>
    </xf>
    <xf numFmtId="0" fontId="8" fillId="0" borderId="76" xfId="0" applyFont="1" applyBorder="1" applyAlignment="1">
      <alignment horizontal="left" wrapText="1"/>
    </xf>
    <xf numFmtId="0" fontId="8" fillId="0" borderId="76" xfId="0" applyFont="1" applyBorder="1" applyAlignment="1">
      <alignment horizontal="center" vertical="center" wrapText="1"/>
    </xf>
    <xf numFmtId="3" fontId="8" fillId="0" borderId="76" xfId="159" applyNumberFormat="1" applyFont="1" applyFill="1" applyBorder="1" applyAlignment="1">
      <alignment horizontal="center" vertical="center"/>
    </xf>
    <xf numFmtId="168" fontId="8" fillId="0" borderId="76" xfId="0" applyNumberFormat="1" applyFont="1" applyBorder="1" applyAlignment="1">
      <alignment horizontal="center" vertical="center" wrapText="1"/>
    </xf>
    <xf numFmtId="9" fontId="8" fillId="0" borderId="76" xfId="0" applyNumberFormat="1" applyFont="1" applyBorder="1" applyAlignment="1">
      <alignment horizontal="center" vertical="center" wrapText="1"/>
    </xf>
    <xf numFmtId="167" fontId="8" fillId="0" borderId="76" xfId="0" applyNumberFormat="1" applyFont="1" applyBorder="1" applyAlignment="1">
      <alignment horizontal="center" vertical="center" wrapText="1"/>
    </xf>
    <xf numFmtId="0" fontId="8" fillId="0" borderId="76" xfId="0" applyFont="1" applyBorder="1"/>
    <xf numFmtId="3" fontId="8" fillId="0" borderId="76" xfId="0" applyNumberFormat="1" applyFont="1" applyBorder="1" applyAlignment="1">
      <alignment horizontal="center" vertical="center"/>
    </xf>
    <xf numFmtId="9" fontId="8" fillId="0" borderId="44" xfId="508" applyFont="1" applyFill="1" applyBorder="1" applyAlignment="1">
      <alignment horizontal="center" vertical="center"/>
    </xf>
    <xf numFmtId="1" fontId="8" fillId="0" borderId="76" xfId="0" applyNumberFormat="1" applyFont="1" applyBorder="1" applyAlignment="1">
      <alignment horizontal="right"/>
    </xf>
    <xf numFmtId="1" fontId="110" fillId="0" borderId="52" xfId="0" applyNumberFormat="1" applyFont="1" applyBorder="1"/>
    <xf numFmtId="3" fontId="110" fillId="0" borderId="44" xfId="159" applyNumberFormat="1" applyFont="1" applyFill="1" applyBorder="1" applyAlignment="1">
      <alignment horizontal="center" vertical="center"/>
    </xf>
    <xf numFmtId="0" fontId="8" fillId="0" borderId="44" xfId="0" applyFont="1" applyBorder="1" applyAlignment="1">
      <alignment horizontal="center" vertical="center"/>
    </xf>
    <xf numFmtId="231" fontId="8" fillId="0" borderId="44" xfId="535" applyNumberFormat="1" applyFont="1" applyFill="1" applyBorder="1" applyAlignment="1">
      <alignment horizontal="center" vertical="center"/>
    </xf>
    <xf numFmtId="9" fontId="8" fillId="0" borderId="44" xfId="508" applyFont="1" applyFill="1" applyBorder="1" applyAlignment="1">
      <alignment horizontal="center"/>
    </xf>
    <xf numFmtId="1" fontId="110" fillId="0" borderId="77" xfId="0" applyNumberFormat="1" applyFont="1" applyBorder="1"/>
    <xf numFmtId="3" fontId="110" fillId="0" borderId="76" xfId="159" applyNumberFormat="1" applyFont="1" applyFill="1" applyBorder="1" applyAlignment="1">
      <alignment horizontal="center" vertical="center"/>
    </xf>
    <xf numFmtId="9" fontId="8" fillId="0" borderId="76" xfId="508" applyFont="1" applyFill="1" applyBorder="1" applyAlignment="1">
      <alignment horizontal="center" vertical="center"/>
    </xf>
    <xf numFmtId="1" fontId="110" fillId="0" borderId="79" xfId="0" applyNumberFormat="1" applyFont="1" applyBorder="1"/>
    <xf numFmtId="0" fontId="8" fillId="0" borderId="76" xfId="0" applyFont="1" applyBorder="1" applyAlignment="1">
      <alignment horizontal="center" vertical="center"/>
    </xf>
    <xf numFmtId="231" fontId="8" fillId="0" borderId="76" xfId="535" applyNumberFormat="1" applyFont="1" applyFill="1" applyBorder="1" applyAlignment="1">
      <alignment horizontal="center" vertical="center"/>
    </xf>
    <xf numFmtId="9" fontId="8" fillId="0" borderId="76" xfId="508" applyFont="1" applyFill="1" applyBorder="1" applyAlignment="1">
      <alignment horizontal="center"/>
    </xf>
    <xf numFmtId="0" fontId="110" fillId="40" borderId="42" xfId="0" applyFont="1" applyFill="1" applyBorder="1" applyAlignment="1">
      <alignment horizontal="center" vertical="center" wrapText="1"/>
    </xf>
    <xf numFmtId="1" fontId="8" fillId="0" borderId="44" xfId="535" applyNumberFormat="1" applyFont="1" applyFill="1" applyBorder="1" applyAlignment="1">
      <alignment horizontal="center" vertical="center"/>
    </xf>
    <xf numFmtId="0" fontId="110" fillId="0" borderId="43" xfId="0" applyFont="1" applyBorder="1"/>
    <xf numFmtId="0" fontId="110" fillId="0" borderId="52" xfId="0" applyFont="1" applyBorder="1"/>
    <xf numFmtId="0" fontId="8" fillId="0" borderId="76" xfId="0" applyFont="1" applyBorder="1" applyAlignment="1">
      <alignment horizontal="right"/>
    </xf>
    <xf numFmtId="0" fontId="110" fillId="0" borderId="76" xfId="0" applyFont="1" applyBorder="1"/>
    <xf numFmtId="0" fontId="110" fillId="0" borderId="77" xfId="0" applyFont="1" applyBorder="1"/>
    <xf numFmtId="0" fontId="110" fillId="0" borderId="78" xfId="0" applyFont="1" applyBorder="1"/>
    <xf numFmtId="0" fontId="110" fillId="0" borderId="79" xfId="0" applyFont="1" applyBorder="1"/>
    <xf numFmtId="0" fontId="8" fillId="0" borderId="76" xfId="0" applyFont="1" applyBorder="1" applyAlignment="1">
      <alignment horizontal="center"/>
    </xf>
    <xf numFmtId="1" fontId="8" fillId="0" borderId="76" xfId="535" applyNumberFormat="1" applyFont="1" applyFill="1" applyBorder="1" applyAlignment="1">
      <alignment horizontal="center" vertical="center"/>
    </xf>
    <xf numFmtId="9" fontId="8" fillId="0" borderId="44" xfId="1" applyFont="1" applyFill="1" applyBorder="1" applyAlignment="1">
      <alignment horizontal="center" vertical="center"/>
    </xf>
    <xf numFmtId="9" fontId="8" fillId="0" borderId="44" xfId="0" applyNumberFormat="1" applyFont="1" applyBorder="1" applyAlignment="1">
      <alignment horizontal="center" vertical="center"/>
    </xf>
    <xf numFmtId="0" fontId="8" fillId="0" borderId="76" xfId="0" applyFont="1" applyBorder="1" applyAlignment="1">
      <alignment horizontal="right" vertical="center"/>
    </xf>
    <xf numFmtId="9" fontId="8" fillId="0" borderId="76" xfId="0" applyNumberFormat="1" applyFont="1" applyBorder="1" applyAlignment="1">
      <alignment horizontal="center" vertical="center"/>
    </xf>
    <xf numFmtId="178" fontId="8" fillId="0" borderId="76" xfId="0" applyNumberFormat="1" applyFont="1" applyBorder="1" applyAlignment="1">
      <alignment horizontal="center" vertical="center"/>
    </xf>
    <xf numFmtId="0" fontId="110" fillId="0" borderId="43" xfId="0" applyFont="1" applyBorder="1" applyAlignment="1">
      <alignment vertical="center" wrapText="1"/>
    </xf>
    <xf numFmtId="0" fontId="110" fillId="0" borderId="44" xfId="0" applyFont="1" applyBorder="1" applyAlignment="1">
      <alignment vertical="center" wrapText="1"/>
    </xf>
    <xf numFmtId="178" fontId="8" fillId="0" borderId="44" xfId="0" applyNumberFormat="1" applyFont="1" applyBorder="1" applyAlignment="1">
      <alignment horizontal="center" vertical="center"/>
    </xf>
    <xf numFmtId="0" fontId="110" fillId="0" borderId="76" xfId="0" applyFont="1" applyBorder="1" applyAlignment="1">
      <alignment vertical="center" wrapText="1"/>
    </xf>
    <xf numFmtId="0" fontId="9" fillId="0" borderId="76" xfId="0" applyFont="1" applyBorder="1" applyAlignment="1">
      <alignment horizontal="right" vertical="center" wrapText="1"/>
    </xf>
    <xf numFmtId="0" fontId="110" fillId="0" borderId="78" xfId="0" applyFont="1" applyBorder="1" applyAlignment="1">
      <alignment vertical="center" wrapText="1"/>
    </xf>
    <xf numFmtId="9" fontId="8" fillId="0" borderId="44" xfId="1" applyFont="1" applyBorder="1" applyAlignment="1">
      <alignment horizontal="center" vertical="center"/>
    </xf>
    <xf numFmtId="9" fontId="8" fillId="0" borderId="76" xfId="1" applyFont="1" applyBorder="1" applyAlignment="1">
      <alignment horizontal="center" vertical="center"/>
    </xf>
    <xf numFmtId="168" fontId="8" fillId="0" borderId="76" xfId="0" applyNumberFormat="1" applyFont="1" applyBorder="1" applyAlignment="1">
      <alignment horizontal="center" vertical="center"/>
    </xf>
    <xf numFmtId="0" fontId="100" fillId="44" borderId="0" xfId="0" quotePrefix="1" applyFont="1" applyFill="1" applyAlignment="1">
      <alignment horizontal="center" vertical="center"/>
    </xf>
    <xf numFmtId="0" fontId="6" fillId="0" borderId="44" xfId="0" applyFont="1" applyBorder="1" applyAlignment="1">
      <alignment vertical="center" wrapText="1"/>
    </xf>
    <xf numFmtId="0" fontId="110" fillId="0" borderId="44" xfId="0" applyFont="1" applyBorder="1"/>
    <xf numFmtId="1" fontId="8" fillId="0" borderId="44" xfId="0" applyNumberFormat="1" applyFont="1" applyBorder="1" applyAlignment="1">
      <alignment horizontal="right"/>
    </xf>
    <xf numFmtId="1" fontId="8" fillId="0" borderId="44" xfId="0" applyNumberFormat="1" applyFont="1" applyBorder="1" applyAlignment="1">
      <alignment horizontal="center" vertical="center"/>
    </xf>
    <xf numFmtId="0" fontId="110" fillId="0" borderId="44" xfId="0" applyFont="1" applyBorder="1" applyAlignment="1">
      <alignment horizontal="center" vertical="center"/>
    </xf>
    <xf numFmtId="1" fontId="110" fillId="0" borderId="44" xfId="0" applyNumberFormat="1" applyFont="1" applyBorder="1" applyAlignment="1">
      <alignment horizontal="center" vertical="center"/>
    </xf>
    <xf numFmtId="232" fontId="8" fillId="0" borderId="44" xfId="535" applyNumberFormat="1" applyFont="1" applyFill="1" applyBorder="1" applyAlignment="1">
      <alignment horizontal="center" vertical="center"/>
    </xf>
    <xf numFmtId="0" fontId="6" fillId="0" borderId="76" xfId="0" applyFont="1" applyBorder="1" applyAlignment="1">
      <alignment vertical="center"/>
    </xf>
    <xf numFmtId="0" fontId="6" fillId="0" borderId="76" xfId="0" applyFont="1" applyBorder="1" applyAlignment="1">
      <alignment vertical="center" wrapText="1"/>
    </xf>
    <xf numFmtId="0" fontId="8" fillId="0" borderId="76" xfId="0" applyFont="1" applyBorder="1" applyAlignment="1">
      <alignment horizontal="left" vertical="center" wrapText="1"/>
    </xf>
    <xf numFmtId="1" fontId="8" fillId="0" borderId="76" xfId="0" applyNumberFormat="1" applyFont="1" applyBorder="1" applyAlignment="1">
      <alignment horizontal="left" vertical="center" wrapText="1"/>
    </xf>
    <xf numFmtId="9" fontId="8" fillId="0" borderId="44" xfId="1" applyFont="1" applyBorder="1" applyAlignment="1">
      <alignment horizontal="right"/>
    </xf>
    <xf numFmtId="178" fontId="9" fillId="0" borderId="44" xfId="535" applyNumberFormat="1" applyFont="1" applyBorder="1" applyAlignment="1">
      <alignment horizontal="center" vertical="center"/>
    </xf>
    <xf numFmtId="3" fontId="9" fillId="0" borderId="44" xfId="535" applyNumberFormat="1" applyFont="1" applyBorder="1" applyAlignment="1">
      <alignment horizontal="center" vertical="center"/>
    </xf>
    <xf numFmtId="9" fontId="8" fillId="0" borderId="44" xfId="1" applyFont="1" applyFill="1" applyBorder="1" applyAlignment="1">
      <alignment horizontal="right"/>
    </xf>
    <xf numFmtId="3" fontId="9" fillId="0" borderId="44" xfId="0" applyNumberFormat="1" applyFont="1" applyBorder="1" applyAlignment="1">
      <alignment horizontal="center" vertical="center"/>
    </xf>
    <xf numFmtId="9" fontId="8" fillId="0" borderId="76" xfId="1" applyFont="1" applyBorder="1" applyAlignment="1">
      <alignment horizontal="right"/>
    </xf>
    <xf numFmtId="0" fontId="110" fillId="0" borderId="76" xfId="0" applyFont="1" applyBorder="1" applyAlignment="1">
      <alignment horizontal="center" vertical="center"/>
    </xf>
    <xf numFmtId="1" fontId="110" fillId="0" borderId="76" xfId="0" applyNumberFormat="1" applyFont="1" applyBorder="1" applyAlignment="1">
      <alignment horizontal="center" vertical="center"/>
    </xf>
    <xf numFmtId="178" fontId="9" fillId="0" borderId="76" xfId="535" applyNumberFormat="1" applyFont="1" applyBorder="1" applyAlignment="1">
      <alignment horizontal="center" vertical="center"/>
    </xf>
    <xf numFmtId="3" fontId="9" fillId="0" borderId="76" xfId="535" applyNumberFormat="1" applyFont="1" applyBorder="1" applyAlignment="1">
      <alignment horizontal="center" vertical="center"/>
    </xf>
    <xf numFmtId="3" fontId="9" fillId="0" borderId="76" xfId="0" applyNumberFormat="1" applyFont="1" applyBorder="1" applyAlignment="1">
      <alignment horizontal="center" vertical="center"/>
    </xf>
    <xf numFmtId="0" fontId="6" fillId="0" borderId="76" xfId="0" applyFont="1" applyBorder="1" applyAlignment="1">
      <alignment horizontal="left"/>
    </xf>
    <xf numFmtId="0" fontId="110" fillId="0" borderId="76" xfId="0" applyFont="1" applyBorder="1" applyAlignment="1">
      <alignment horizontal="right" vertical="center"/>
    </xf>
    <xf numFmtId="1" fontId="8" fillId="0" borderId="76" xfId="0" applyNumberFormat="1" applyFont="1" applyBorder="1" applyAlignment="1">
      <alignment horizontal="right" vertical="center"/>
    </xf>
    <xf numFmtId="0" fontId="110" fillId="0" borderId="76" xfId="0" applyFont="1" applyBorder="1" applyAlignment="1">
      <alignment vertical="center"/>
    </xf>
    <xf numFmtId="1" fontId="110" fillId="0" borderId="76" xfId="0" applyNumberFormat="1" applyFont="1" applyBorder="1" applyAlignment="1">
      <alignment vertical="center"/>
    </xf>
    <xf numFmtId="1" fontId="110" fillId="0" borderId="76" xfId="0" applyNumberFormat="1" applyFont="1" applyBorder="1" applyAlignment="1">
      <alignment vertical="center" wrapText="1"/>
    </xf>
    <xf numFmtId="0" fontId="9" fillId="0" borderId="76" xfId="0" applyFont="1" applyBorder="1" applyAlignment="1">
      <alignment horizontal="left"/>
    </xf>
    <xf numFmtId="0" fontId="9" fillId="0" borderId="76" xfId="0" applyFont="1" applyBorder="1"/>
    <xf numFmtId="0" fontId="6" fillId="0" borderId="76" xfId="0" applyFont="1" applyBorder="1"/>
    <xf numFmtId="0" fontId="9" fillId="0" borderId="76" xfId="0" applyFont="1" applyBorder="1" applyAlignment="1">
      <alignment horizontal="left" indent="1"/>
    </xf>
    <xf numFmtId="0" fontId="122" fillId="0" borderId="76" xfId="0" applyFont="1" applyBorder="1" applyAlignment="1">
      <alignment horizontal="left" indent="1"/>
    </xf>
    <xf numFmtId="168" fontId="9" fillId="0" borderId="44" xfId="0" applyNumberFormat="1" applyFont="1" applyBorder="1" applyAlignment="1">
      <alignment horizontal="center" vertical="center"/>
    </xf>
    <xf numFmtId="167" fontId="9" fillId="0" borderId="44" xfId="1" applyNumberFormat="1" applyFont="1" applyFill="1" applyBorder="1" applyAlignment="1">
      <alignment horizontal="center" vertical="center"/>
    </xf>
    <xf numFmtId="168" fontId="9" fillId="0" borderId="76" xfId="535" applyNumberFormat="1" applyFont="1" applyBorder="1" applyAlignment="1">
      <alignment horizontal="center" vertical="center"/>
    </xf>
    <xf numFmtId="168" fontId="9" fillId="0" borderId="76" xfId="0" applyNumberFormat="1" applyFont="1" applyBorder="1" applyAlignment="1">
      <alignment horizontal="center" vertical="center"/>
    </xf>
    <xf numFmtId="167" fontId="9" fillId="0" borderId="76" xfId="1" applyNumberFormat="1" applyFont="1" applyFill="1" applyBorder="1" applyAlignment="1">
      <alignment horizontal="center" vertical="center"/>
    </xf>
    <xf numFmtId="230" fontId="9" fillId="0" borderId="76" xfId="0" applyNumberFormat="1" applyFont="1" applyBorder="1" applyAlignment="1">
      <alignment horizontal="center" vertical="center"/>
    </xf>
    <xf numFmtId="168" fontId="9" fillId="0" borderId="76" xfId="0" applyNumberFormat="1" applyFont="1" applyBorder="1" applyAlignment="1">
      <alignment horizontal="center"/>
    </xf>
    <xf numFmtId="9" fontId="9" fillId="0" borderId="76" xfId="1" applyFont="1" applyBorder="1" applyAlignment="1">
      <alignment horizontal="center"/>
    </xf>
    <xf numFmtId="9" fontId="9" fillId="0" borderId="76" xfId="0" applyNumberFormat="1" applyFont="1" applyBorder="1" applyAlignment="1">
      <alignment horizontal="center"/>
    </xf>
    <xf numFmtId="0" fontId="9" fillId="0" borderId="78" xfId="0" applyFont="1" applyBorder="1" applyAlignment="1">
      <alignment horizontal="center"/>
    </xf>
    <xf numFmtId="0" fontId="6" fillId="0" borderId="78" xfId="0" applyFont="1" applyBorder="1"/>
    <xf numFmtId="0" fontId="9" fillId="0" borderId="76" xfId="0" applyFont="1" applyBorder="1" applyAlignment="1">
      <alignment horizontal="left" indent="3"/>
    </xf>
    <xf numFmtId="168" fontId="110" fillId="0" borderId="44" xfId="0" applyNumberFormat="1" applyFont="1" applyBorder="1" applyAlignment="1">
      <alignment horizontal="center" vertical="center" wrapText="1"/>
    </xf>
    <xf numFmtId="3" fontId="8" fillId="0" borderId="76" xfId="0" applyNumberFormat="1" applyFont="1" applyBorder="1" applyAlignment="1">
      <alignment horizontal="left" vertical="center"/>
    </xf>
    <xf numFmtId="0" fontId="8" fillId="0" borderId="76" xfId="0" applyFont="1" applyBorder="1" applyAlignment="1">
      <alignment vertical="center" wrapText="1"/>
    </xf>
    <xf numFmtId="168" fontId="110" fillId="0" borderId="76" xfId="0" applyNumberFormat="1" applyFont="1" applyBorder="1" applyAlignment="1">
      <alignment horizontal="center" vertical="center" wrapText="1"/>
    </xf>
    <xf numFmtId="3" fontId="8" fillId="0" borderId="76" xfId="0" applyNumberFormat="1" applyFont="1" applyBorder="1" applyAlignment="1">
      <alignment horizontal="center" vertical="center" wrapText="1"/>
    </xf>
    <xf numFmtId="0" fontId="8" fillId="0" borderId="76" xfId="0" applyFont="1" applyBorder="1" applyAlignment="1">
      <alignment horizontal="left" vertical="center" wrapText="1" indent="1"/>
    </xf>
    <xf numFmtId="0" fontId="118" fillId="0" borderId="76" xfId="0" applyFont="1" applyBorder="1" applyAlignment="1">
      <alignment horizontal="left" vertical="center" wrapText="1" indent="1"/>
    </xf>
    <xf numFmtId="0" fontId="110" fillId="0" borderId="76" xfId="0" applyFont="1" applyBorder="1" applyAlignment="1">
      <alignment wrapText="1"/>
    </xf>
    <xf numFmtId="0" fontId="8" fillId="0" borderId="76" xfId="0" applyFont="1" applyBorder="1" applyAlignment="1">
      <alignment horizontal="left" wrapText="1" indent="2"/>
    </xf>
    <xf numFmtId="3" fontId="110" fillId="0" borderId="76" xfId="0" applyNumberFormat="1" applyFont="1" applyBorder="1" applyAlignment="1">
      <alignment horizontal="center" vertical="center"/>
    </xf>
    <xf numFmtId="167" fontId="8" fillId="0" borderId="76" xfId="1" applyNumberFormat="1" applyFont="1" applyFill="1" applyBorder="1" applyAlignment="1">
      <alignment horizontal="center" vertical="center"/>
    </xf>
    <xf numFmtId="0" fontId="114" fillId="0" borderId="76" xfId="0" applyFont="1" applyBorder="1" applyAlignment="1">
      <alignment horizontal="left" vertical="center"/>
    </xf>
    <xf numFmtId="178" fontId="114" fillId="0" borderId="80" xfId="535" applyNumberFormat="1" applyFont="1" applyBorder="1" applyAlignment="1">
      <alignment horizontal="center" vertical="center"/>
    </xf>
    <xf numFmtId="178" fontId="114" fillId="0" borderId="44" xfId="535" applyNumberFormat="1" applyFont="1" applyBorder="1" applyAlignment="1">
      <alignment horizontal="center" vertical="center"/>
    </xf>
    <xf numFmtId="178" fontId="114" fillId="0" borderId="64" xfId="535" applyNumberFormat="1" applyFont="1" applyBorder="1" applyAlignment="1">
      <alignment horizontal="center" vertical="center"/>
    </xf>
    <xf numFmtId="0" fontId="124" fillId="43" borderId="82" xfId="0" applyFont="1" applyFill="1" applyBorder="1" applyAlignment="1">
      <alignment horizontal="left" vertical="center"/>
    </xf>
    <xf numFmtId="0" fontId="114" fillId="0" borderId="83" xfId="0" applyFont="1" applyBorder="1" applyAlignment="1">
      <alignment horizontal="left" vertical="center" indent="1"/>
    </xf>
    <xf numFmtId="0" fontId="114" fillId="0" borderId="76" xfId="0" applyFont="1" applyBorder="1" applyAlignment="1">
      <alignment horizontal="left" vertical="center" indent="1"/>
    </xf>
    <xf numFmtId="0" fontId="114" fillId="0" borderId="77" xfId="0" applyFont="1" applyBorder="1" applyAlignment="1">
      <alignment horizontal="left" vertical="center" indent="1"/>
    </xf>
    <xf numFmtId="178" fontId="6" fillId="43" borderId="82" xfId="535" applyNumberFormat="1" applyFont="1" applyFill="1" applyBorder="1" applyAlignment="1">
      <alignment horizontal="center"/>
    </xf>
    <xf numFmtId="178" fontId="114" fillId="0" borderId="83" xfId="535" applyNumberFormat="1" applyFont="1" applyBorder="1" applyAlignment="1">
      <alignment horizontal="center" vertical="center"/>
    </xf>
    <xf numFmtId="178" fontId="114" fillId="0" borderId="76" xfId="535" applyNumberFormat="1" applyFont="1" applyBorder="1" applyAlignment="1">
      <alignment horizontal="center" vertical="center"/>
    </xf>
    <xf numFmtId="178" fontId="114" fillId="0" borderId="77" xfId="535" applyNumberFormat="1" applyFont="1" applyBorder="1" applyAlignment="1">
      <alignment horizontal="center" vertical="center"/>
    </xf>
    <xf numFmtId="0" fontId="8" fillId="0" borderId="76" xfId="0" applyFont="1" applyBorder="1" applyAlignment="1">
      <alignment vertical="top"/>
    </xf>
    <xf numFmtId="9" fontId="9" fillId="0" borderId="76" xfId="508" applyFont="1" applyFill="1" applyBorder="1" applyAlignment="1">
      <alignment horizontal="center"/>
    </xf>
    <xf numFmtId="0" fontId="8" fillId="0" borderId="43" xfId="0" applyFont="1" applyBorder="1" applyAlignment="1">
      <alignment wrapText="1"/>
    </xf>
    <xf numFmtId="0" fontId="8" fillId="0" borderId="84" xfId="0" applyFont="1" applyBorder="1" applyAlignment="1">
      <alignment wrapText="1"/>
    </xf>
    <xf numFmtId="168" fontId="8" fillId="0" borderId="84" xfId="0" applyNumberFormat="1" applyFont="1" applyBorder="1" applyAlignment="1">
      <alignment horizontal="center" vertical="center" wrapText="1"/>
    </xf>
    <xf numFmtId="0" fontId="8" fillId="0" borderId="78" xfId="0" applyFont="1" applyBorder="1" applyAlignment="1">
      <alignment wrapText="1"/>
    </xf>
    <xf numFmtId="168" fontId="114" fillId="0" borderId="44" xfId="0" applyNumberFormat="1" applyFont="1" applyBorder="1" applyAlignment="1">
      <alignment horizontal="center" vertical="center" wrapText="1"/>
    </xf>
    <xf numFmtId="168" fontId="8" fillId="0" borderId="76" xfId="0" applyNumberFormat="1" applyFont="1" applyBorder="1"/>
    <xf numFmtId="168" fontId="114" fillId="0" borderId="76" xfId="0" applyNumberFormat="1" applyFont="1" applyBorder="1" applyAlignment="1">
      <alignment horizontal="center" vertical="center" wrapText="1"/>
    </xf>
    <xf numFmtId="167" fontId="114" fillId="0" borderId="44" xfId="1" applyNumberFormat="1" applyFont="1" applyBorder="1" applyAlignment="1">
      <alignment horizontal="center" vertical="center" wrapText="1"/>
    </xf>
    <xf numFmtId="167" fontId="114" fillId="0" borderId="76" xfId="1" applyNumberFormat="1" applyFont="1" applyBorder="1" applyAlignment="1">
      <alignment horizontal="center" vertical="center" wrapText="1"/>
    </xf>
    <xf numFmtId="0" fontId="110" fillId="40" borderId="40" xfId="0" applyFont="1" applyFill="1" applyBorder="1"/>
    <xf numFmtId="231" fontId="8" fillId="0" borderId="86" xfId="535" applyNumberFormat="1" applyFont="1" applyBorder="1" applyAlignment="1">
      <alignment horizontal="center" vertical="center"/>
    </xf>
    <xf numFmtId="231" fontId="8" fillId="0" borderId="44" xfId="535" applyNumberFormat="1" applyFont="1" applyBorder="1" applyAlignment="1">
      <alignment horizontal="center" vertical="center"/>
    </xf>
    <xf numFmtId="231" fontId="110" fillId="0" borderId="44" xfId="535" applyNumberFormat="1" applyFont="1" applyBorder="1" applyAlignment="1">
      <alignment horizontal="center" vertical="center"/>
    </xf>
    <xf numFmtId="0" fontId="110" fillId="40" borderId="44" xfId="0" applyFont="1" applyFill="1" applyBorder="1"/>
    <xf numFmtId="0" fontId="8" fillId="0" borderId="77" xfId="0" applyFont="1" applyBorder="1" applyAlignment="1">
      <alignment vertical="center"/>
    </xf>
    <xf numFmtId="0" fontId="8" fillId="0" borderId="76" xfId="0" applyFont="1" applyBorder="1" applyAlignment="1">
      <alignment horizontal="left" vertical="center"/>
    </xf>
    <xf numFmtId="0" fontId="110" fillId="40" borderId="76" xfId="0" applyFont="1" applyFill="1" applyBorder="1"/>
    <xf numFmtId="0" fontId="8" fillId="0" borderId="76" xfId="0" applyFont="1" applyBorder="1" applyAlignment="1">
      <alignment vertical="center"/>
    </xf>
    <xf numFmtId="231" fontId="8" fillId="0" borderId="87" xfId="535" applyNumberFormat="1" applyFont="1" applyBorder="1" applyAlignment="1">
      <alignment horizontal="center" vertical="center"/>
    </xf>
    <xf numFmtId="231" fontId="8" fillId="0" borderId="76" xfId="535" applyNumberFormat="1" applyFont="1" applyBorder="1" applyAlignment="1">
      <alignment horizontal="center" vertical="center"/>
    </xf>
    <xf numFmtId="231" fontId="110" fillId="0" borderId="76" xfId="535" applyNumberFormat="1" applyFont="1" applyBorder="1" applyAlignment="1">
      <alignment horizontal="center" vertical="center"/>
    </xf>
    <xf numFmtId="3" fontId="116" fillId="0" borderId="44" xfId="0" applyNumberFormat="1" applyFont="1" applyBorder="1" applyAlignment="1">
      <alignment horizontal="center"/>
    </xf>
    <xf numFmtId="3" fontId="116" fillId="0" borderId="44" xfId="535" applyNumberFormat="1" applyFont="1" applyFill="1" applyBorder="1" applyAlignment="1">
      <alignment horizontal="center"/>
    </xf>
    <xf numFmtId="168" fontId="9" fillId="0" borderId="44" xfId="535" applyNumberFormat="1" applyFont="1" applyBorder="1" applyAlignment="1">
      <alignment horizontal="center"/>
    </xf>
    <xf numFmtId="0" fontId="126" fillId="0" borderId="76" xfId="0" applyFont="1" applyBorder="1" applyAlignment="1">
      <alignment vertical="center" wrapText="1"/>
    </xf>
    <xf numFmtId="3" fontId="9" fillId="0" borderId="76" xfId="0" applyNumberFormat="1" applyFont="1" applyBorder="1" applyAlignment="1">
      <alignment horizontal="center"/>
    </xf>
    <xf numFmtId="3" fontId="116" fillId="0" borderId="76" xfId="535" applyNumberFormat="1" applyFont="1" applyBorder="1" applyAlignment="1">
      <alignment horizontal="center"/>
    </xf>
    <xf numFmtId="3" fontId="116" fillId="0" borderId="76" xfId="535" applyNumberFormat="1" applyFont="1" applyFill="1" applyBorder="1" applyAlignment="1">
      <alignment horizontal="center"/>
    </xf>
    <xf numFmtId="3" fontId="116" fillId="0" borderId="76" xfId="0" applyNumberFormat="1" applyFont="1" applyBorder="1" applyAlignment="1">
      <alignment horizontal="center"/>
    </xf>
    <xf numFmtId="0" fontId="126" fillId="40" borderId="44" xfId="578" applyFont="1" applyFill="1" applyBorder="1" applyAlignment="1">
      <alignment horizontal="center" vertical="center" wrapText="1"/>
    </xf>
    <xf numFmtId="165" fontId="9" fillId="0" borderId="78" xfId="0" applyNumberFormat="1" applyFont="1" applyBorder="1" applyAlignment="1">
      <alignment horizontal="center" vertical="center"/>
    </xf>
    <xf numFmtId="168" fontId="6" fillId="0" borderId="76" xfId="0" applyNumberFormat="1" applyFont="1" applyBorder="1" applyAlignment="1">
      <alignment horizontal="center" vertical="center"/>
    </xf>
    <xf numFmtId="0" fontId="126" fillId="40" borderId="76" xfId="577" applyFont="1" applyFill="1" applyBorder="1" applyAlignment="1">
      <alignment horizontal="center" vertical="center" wrapText="1"/>
    </xf>
    <xf numFmtId="165" fontId="9" fillId="0" borderId="76" xfId="0" applyNumberFormat="1" applyFont="1" applyBorder="1" applyAlignment="1">
      <alignment horizontal="center" vertical="center"/>
    </xf>
    <xf numFmtId="233" fontId="9" fillId="0" borderId="78" xfId="535" applyNumberFormat="1" applyFont="1" applyBorder="1" applyAlignment="1">
      <alignment horizontal="center" vertical="center"/>
    </xf>
    <xf numFmtId="1" fontId="124" fillId="0" borderId="65" xfId="0" applyNumberFormat="1" applyFont="1" applyBorder="1" applyAlignment="1">
      <alignment horizontal="center" vertical="center"/>
    </xf>
    <xf numFmtId="4" fontId="93" fillId="0" borderId="0" xfId="0" applyNumberFormat="1" applyFont="1" applyAlignment="1">
      <alignment vertical="center"/>
    </xf>
    <xf numFmtId="9" fontId="9" fillId="0" borderId="0" xfId="1" applyFont="1" applyAlignment="1">
      <alignment vertical="center"/>
    </xf>
    <xf numFmtId="168" fontId="110" fillId="0" borderId="76" xfId="0" applyNumberFormat="1" applyFont="1" applyBorder="1"/>
    <xf numFmtId="168" fontId="8" fillId="0" borderId="76" xfId="0" applyNumberFormat="1" applyFont="1" applyBorder="1" applyAlignment="1">
      <alignment horizontal="right"/>
    </xf>
    <xf numFmtId="9" fontId="6" fillId="0" borderId="76" xfId="1" applyFont="1" applyBorder="1" applyAlignment="1">
      <alignment horizontal="center" vertical="center"/>
    </xf>
    <xf numFmtId="9" fontId="9" fillId="0" borderId="76" xfId="1" applyFont="1" applyBorder="1" applyAlignment="1">
      <alignment horizontal="center" vertical="center"/>
    </xf>
    <xf numFmtId="3" fontId="6" fillId="0" borderId="44" xfId="75" applyNumberFormat="1" applyFont="1" applyBorder="1" applyAlignment="1">
      <alignment horizontal="center" vertical="center"/>
    </xf>
    <xf numFmtId="234" fontId="6" fillId="0" borderId="76" xfId="75" applyNumberFormat="1" applyFont="1" applyBorder="1" applyAlignment="1">
      <alignment horizontal="center" vertical="center"/>
    </xf>
    <xf numFmtId="167" fontId="8" fillId="42" borderId="44" xfId="0" applyNumberFormat="1" applyFont="1" applyFill="1" applyBorder="1" applyAlignment="1">
      <alignment horizontal="center" vertical="center" wrapText="1"/>
    </xf>
    <xf numFmtId="0" fontId="8" fillId="0" borderId="76" xfId="0" applyFont="1" applyBorder="1" applyAlignment="1">
      <alignment vertical="top" wrapText="1"/>
    </xf>
    <xf numFmtId="167" fontId="8" fillId="42" borderId="76" xfId="0" applyNumberFormat="1" applyFont="1" applyFill="1" applyBorder="1" applyAlignment="1">
      <alignment horizontal="center" vertical="center" wrapText="1"/>
    </xf>
    <xf numFmtId="167" fontId="8" fillId="0" borderId="44" xfId="1" applyNumberFormat="1" applyFont="1" applyBorder="1" applyAlignment="1">
      <alignment horizontal="center" vertical="center"/>
    </xf>
    <xf numFmtId="167" fontId="8" fillId="0" borderId="76" xfId="1" applyNumberFormat="1" applyFont="1" applyBorder="1" applyAlignment="1">
      <alignment horizontal="center" vertical="center"/>
    </xf>
    <xf numFmtId="0" fontId="110" fillId="0" borderId="49" xfId="0" applyFont="1" applyBorder="1"/>
    <xf numFmtId="0" fontId="110" fillId="0" borderId="83" xfId="0" applyFont="1" applyBorder="1"/>
    <xf numFmtId="0" fontId="8" fillId="0" borderId="76" xfId="0" applyFont="1" applyBorder="1" applyAlignment="1">
      <alignment horizontal="left"/>
    </xf>
    <xf numFmtId="0" fontId="110" fillId="0" borderId="82" xfId="0" applyFont="1" applyBorder="1"/>
    <xf numFmtId="0" fontId="110" fillId="0" borderId="85" xfId="0" applyFont="1" applyBorder="1"/>
    <xf numFmtId="0" fontId="8" fillId="0" borderId="76" xfId="0" applyFont="1" applyBorder="1" applyAlignment="1">
      <alignment horizontal="left" vertical="top" wrapText="1"/>
    </xf>
    <xf numFmtId="3" fontId="8" fillId="0" borderId="76" xfId="535" applyNumberFormat="1" applyFont="1" applyFill="1" applyBorder="1" applyAlignment="1">
      <alignment horizontal="center" vertical="center" wrapText="1"/>
    </xf>
    <xf numFmtId="178" fontId="8" fillId="0" borderId="44" xfId="535" applyNumberFormat="1" applyFont="1" applyBorder="1" applyAlignment="1">
      <alignment horizontal="center" vertical="center" wrapText="1"/>
    </xf>
    <xf numFmtId="178" fontId="8" fillId="0" borderId="40" xfId="535" applyNumberFormat="1" applyFont="1" applyBorder="1" applyAlignment="1">
      <alignment horizontal="center" vertical="center" wrapText="1"/>
    </xf>
    <xf numFmtId="178" fontId="8" fillId="0" borderId="76" xfId="535" applyNumberFormat="1" applyFont="1" applyBorder="1" applyAlignment="1">
      <alignment horizontal="center" vertical="center" wrapText="1"/>
    </xf>
    <xf numFmtId="0" fontId="6" fillId="0" borderId="76" xfId="0" applyFont="1" applyBorder="1" applyAlignment="1">
      <alignment horizontal="left" wrapText="1"/>
    </xf>
    <xf numFmtId="3" fontId="8" fillId="0" borderId="44" xfId="535" applyNumberFormat="1" applyFont="1" applyBorder="1" applyAlignment="1">
      <alignment horizontal="center" vertical="center" wrapText="1"/>
    </xf>
    <xf numFmtId="0" fontId="114" fillId="0" borderId="76" xfId="0" applyFont="1" applyBorder="1" applyAlignment="1">
      <alignment horizontal="left" wrapText="1" indent="3"/>
    </xf>
    <xf numFmtId="0" fontId="8" fillId="0" borderId="42" xfId="0" applyFont="1" applyBorder="1" applyAlignment="1">
      <alignment horizontal="right" vertical="center"/>
    </xf>
    <xf numFmtId="9" fontId="9" fillId="0" borderId="40" xfId="1" applyFont="1" applyBorder="1" applyAlignment="1">
      <alignment horizontal="center" vertical="center"/>
    </xf>
    <xf numFmtId="0" fontId="114" fillId="0" borderId="76" xfId="0" applyFont="1" applyBorder="1" applyAlignment="1">
      <alignment horizontal="left" vertical="center" wrapText="1" indent="1"/>
    </xf>
    <xf numFmtId="0" fontId="8" fillId="0" borderId="49" xfId="0" applyFont="1" applyBorder="1"/>
    <xf numFmtId="0" fontId="124" fillId="40" borderId="40" xfId="0" applyFont="1" applyFill="1" applyBorder="1" applyAlignment="1">
      <alignment horizontal="center" vertical="center" wrapText="1"/>
    </xf>
    <xf numFmtId="0" fontId="9" fillId="0" borderId="40" xfId="0" applyFont="1" applyBorder="1" applyAlignment="1">
      <alignment horizontal="left" vertical="center"/>
    </xf>
    <xf numFmtId="3" fontId="8" fillId="0" borderId="40" xfId="0" applyNumberFormat="1" applyFont="1" applyBorder="1" applyAlignment="1">
      <alignment horizontal="center"/>
    </xf>
    <xf numFmtId="0" fontId="126" fillId="46" borderId="40" xfId="575" applyFont="1" applyFill="1" applyBorder="1" applyAlignment="1">
      <alignment horizontal="center" vertical="center" wrapText="1"/>
    </xf>
    <xf numFmtId="10" fontId="87" fillId="0" borderId="0" xfId="1" applyNumberFormat="1" applyFont="1"/>
    <xf numFmtId="0" fontId="129" fillId="0" borderId="0" xfId="0" applyFont="1"/>
    <xf numFmtId="43" fontId="130" fillId="0" borderId="0" xfId="535" applyFont="1"/>
    <xf numFmtId="0" fontId="131" fillId="0" borderId="0" xfId="0" applyFont="1"/>
    <xf numFmtId="0" fontId="6" fillId="0" borderId="0" xfId="0" applyFont="1" applyAlignment="1">
      <alignment horizontal="right"/>
    </xf>
    <xf numFmtId="0" fontId="8" fillId="0" borderId="42" xfId="0" applyFont="1" applyBorder="1" applyAlignment="1">
      <alignment vertical="top" wrapText="1"/>
    </xf>
    <xf numFmtId="0" fontId="8" fillId="0" borderId="43" xfId="0" applyFont="1" applyBorder="1" applyAlignment="1">
      <alignment vertical="top" wrapText="1"/>
    </xf>
    <xf numFmtId="0" fontId="8" fillId="0" borderId="44" xfId="0" applyFont="1" applyBorder="1" applyAlignment="1">
      <alignment vertical="top" wrapText="1"/>
    </xf>
    <xf numFmtId="0" fontId="114" fillId="0" borderId="50" xfId="0" applyFont="1" applyBorder="1" applyAlignment="1">
      <alignment vertical="top" wrapText="1"/>
    </xf>
    <xf numFmtId="0" fontId="8" fillId="0" borderId="50" xfId="0" applyFont="1" applyBorder="1" applyAlignment="1">
      <alignment vertical="top" wrapText="1"/>
    </xf>
    <xf numFmtId="0" fontId="110" fillId="40" borderId="41" xfId="0" applyFont="1" applyFill="1" applyBorder="1" applyAlignment="1">
      <alignment horizontal="left" vertical="center"/>
    </xf>
    <xf numFmtId="0" fontId="100" fillId="44" borderId="0" xfId="0" applyFont="1" applyFill="1" applyAlignment="1">
      <alignment horizontal="left" vertical="center" wrapText="1"/>
    </xf>
    <xf numFmtId="0" fontId="100" fillId="44" borderId="61" xfId="0" applyFont="1" applyFill="1" applyBorder="1" applyAlignment="1">
      <alignment vertical="center"/>
    </xf>
    <xf numFmtId="0" fontId="124" fillId="45" borderId="67" xfId="0" applyFont="1" applyFill="1" applyBorder="1" applyAlignment="1">
      <alignment horizontal="center" vertical="center"/>
    </xf>
    <xf numFmtId="9" fontId="9" fillId="0" borderId="0" xfId="1" applyFont="1"/>
    <xf numFmtId="9" fontId="9" fillId="0" borderId="0" xfId="0" applyNumberFormat="1" applyFont="1"/>
    <xf numFmtId="0" fontId="9" fillId="2" borderId="0" xfId="0" applyFont="1" applyFill="1"/>
    <xf numFmtId="167" fontId="9" fillId="0" borderId="0" xfId="1" applyNumberFormat="1" applyFont="1"/>
    <xf numFmtId="234" fontId="9" fillId="0" borderId="76" xfId="75" applyNumberFormat="1" applyFont="1" applyFill="1" applyBorder="1" applyAlignment="1">
      <alignment horizontal="center" vertical="center"/>
    </xf>
    <xf numFmtId="0" fontId="118" fillId="0" borderId="4" xfId="0" applyFont="1" applyBorder="1" applyAlignment="1">
      <alignment vertical="top" wrapText="1"/>
    </xf>
    <xf numFmtId="10" fontId="87" fillId="0" borderId="0" xfId="0" applyNumberFormat="1" applyFont="1"/>
    <xf numFmtId="0" fontId="126" fillId="46" borderId="76" xfId="575" applyFont="1" applyFill="1" applyBorder="1" applyAlignment="1">
      <alignment horizontal="center" vertical="center" wrapText="1"/>
    </xf>
    <xf numFmtId="0" fontId="111" fillId="0" borderId="0" xfId="0" applyFont="1" applyAlignment="1">
      <alignment horizontal="right"/>
    </xf>
    <xf numFmtId="0" fontId="9" fillId="0" borderId="4" xfId="0" applyFont="1" applyBorder="1" applyAlignment="1">
      <alignment vertical="top" wrapText="1"/>
    </xf>
    <xf numFmtId="0" fontId="8" fillId="0" borderId="4" xfId="0" applyFont="1" applyBorder="1" applyAlignment="1">
      <alignment vertical="top" wrapText="1"/>
    </xf>
    <xf numFmtId="0" fontId="8" fillId="0" borderId="4" xfId="0" applyFont="1" applyBorder="1" applyAlignment="1">
      <alignment vertical="top"/>
    </xf>
    <xf numFmtId="0" fontId="9" fillId="2" borderId="4" xfId="0" applyFont="1" applyFill="1" applyBorder="1"/>
    <xf numFmtId="0" fontId="118" fillId="0" borderId="104" xfId="0" applyFont="1" applyBorder="1" applyAlignment="1">
      <alignment vertical="top" wrapText="1"/>
    </xf>
    <xf numFmtId="0" fontId="122" fillId="2" borderId="4" xfId="0" applyFont="1" applyFill="1" applyBorder="1" applyAlignment="1">
      <alignment vertical="top" wrapText="1"/>
    </xf>
    <xf numFmtId="0" fontId="9" fillId="2" borderId="0" xfId="0" applyFont="1" applyFill="1" applyAlignment="1">
      <alignment wrapText="1"/>
    </xf>
    <xf numFmtId="2" fontId="87" fillId="0" borderId="0" xfId="0" applyNumberFormat="1" applyFont="1"/>
    <xf numFmtId="235" fontId="1" fillId="0" borderId="0" xfId="0" applyNumberFormat="1" applyFont="1"/>
    <xf numFmtId="167" fontId="8" fillId="0" borderId="76" xfId="508" applyNumberFormat="1" applyFont="1" applyFill="1" applyBorder="1" applyAlignment="1">
      <alignment horizontal="center" vertical="center"/>
    </xf>
    <xf numFmtId="3" fontId="8" fillId="0" borderId="78" xfId="0" applyNumberFormat="1" applyFont="1" applyBorder="1" applyAlignment="1">
      <alignment horizontal="center" vertical="center" wrapText="1"/>
    </xf>
    <xf numFmtId="3" fontId="8" fillId="0" borderId="42" xfId="0" applyNumberFormat="1" applyFont="1" applyBorder="1" applyAlignment="1">
      <alignment horizontal="center" vertical="center" wrapText="1"/>
    </xf>
    <xf numFmtId="0" fontId="110" fillId="0" borderId="42" xfId="0" applyFont="1" applyBorder="1" applyAlignment="1">
      <alignment vertical="center" wrapText="1"/>
    </xf>
    <xf numFmtId="0" fontId="110" fillId="0" borderId="41" xfId="0" applyFont="1" applyBorder="1" applyAlignment="1">
      <alignment vertical="center" wrapText="1"/>
    </xf>
    <xf numFmtId="3" fontId="9" fillId="0" borderId="40" xfId="508" applyNumberFormat="1" applyFont="1" applyFill="1" applyBorder="1" applyAlignment="1">
      <alignment horizontal="center" vertical="center"/>
    </xf>
    <xf numFmtId="9" fontId="123" fillId="0" borderId="0" xfId="1" applyFont="1" applyAlignment="1">
      <alignment horizontal="right"/>
    </xf>
    <xf numFmtId="1" fontId="110" fillId="0" borderId="76" xfId="0" applyNumberFormat="1" applyFont="1" applyBorder="1" applyAlignment="1">
      <alignment horizontal="left" vertical="center" wrapText="1"/>
    </xf>
    <xf numFmtId="3" fontId="8" fillId="0" borderId="44" xfId="0" quotePrefix="1" applyNumberFormat="1" applyFont="1" applyBorder="1" applyAlignment="1">
      <alignment horizontal="center" vertical="center"/>
    </xf>
    <xf numFmtId="3" fontId="9" fillId="0" borderId="44" xfId="535" applyNumberFormat="1" applyFont="1" applyFill="1" applyBorder="1" applyAlignment="1">
      <alignment horizontal="center" vertical="center"/>
    </xf>
    <xf numFmtId="0" fontId="9" fillId="0" borderId="78" xfId="0" applyFont="1" applyBorder="1" applyAlignment="1">
      <alignment horizontal="center" wrapText="1"/>
    </xf>
    <xf numFmtId="168" fontId="9" fillId="0" borderId="44" xfId="535" applyNumberFormat="1" applyFont="1" applyFill="1" applyBorder="1" applyAlignment="1">
      <alignment horizontal="center" vertical="center"/>
    </xf>
    <xf numFmtId="236" fontId="8" fillId="0" borderId="0" xfId="535" applyNumberFormat="1" applyFont="1"/>
    <xf numFmtId="237" fontId="111" fillId="0" borderId="0" xfId="1" applyNumberFormat="1" applyFont="1"/>
    <xf numFmtId="167" fontId="8" fillId="0" borderId="40" xfId="508" applyNumberFormat="1" applyFont="1" applyFill="1" applyBorder="1" applyAlignment="1">
      <alignment horizontal="center" vertical="center"/>
    </xf>
    <xf numFmtId="3" fontId="8" fillId="0" borderId="0" xfId="0" applyNumberFormat="1" applyFont="1" applyAlignment="1">
      <alignment horizontal="right" vertical="top"/>
    </xf>
    <xf numFmtId="167" fontId="9" fillId="0" borderId="0" xfId="0" applyNumberFormat="1" applyFont="1"/>
    <xf numFmtId="168" fontId="11" fillId="0" borderId="0" xfId="0" applyNumberFormat="1" applyFont="1" applyAlignment="1">
      <alignment horizontal="left" vertical="top"/>
    </xf>
    <xf numFmtId="9" fontId="8" fillId="0" borderId="52" xfId="508" applyFont="1" applyFill="1" applyBorder="1" applyAlignment="1">
      <alignment horizontal="center" vertical="center"/>
    </xf>
    <xf numFmtId="9" fontId="8" fillId="0" borderId="79" xfId="508" applyFont="1" applyFill="1" applyBorder="1" applyAlignment="1">
      <alignment horizontal="center" vertical="center"/>
    </xf>
    <xf numFmtId="3" fontId="9" fillId="0" borderId="42" xfId="0" applyNumberFormat="1" applyFont="1" applyBorder="1" applyAlignment="1">
      <alignment horizontal="center"/>
    </xf>
    <xf numFmtId="233" fontId="9" fillId="0" borderId="40" xfId="535" applyNumberFormat="1" applyFont="1" applyBorder="1" applyAlignment="1">
      <alignment horizontal="center"/>
    </xf>
    <xf numFmtId="43" fontId="9" fillId="0" borderId="44" xfId="535" applyFont="1" applyBorder="1" applyAlignment="1">
      <alignment horizontal="center"/>
    </xf>
    <xf numFmtId="43" fontId="114" fillId="0" borderId="65" xfId="535" applyFont="1" applyBorder="1" applyAlignment="1">
      <alignment horizontal="right"/>
    </xf>
    <xf numFmtId="165" fontId="9" fillId="0" borderId="0" xfId="0" applyNumberFormat="1" applyFont="1" applyAlignment="1">
      <alignment horizontal="center" vertical="center"/>
    </xf>
    <xf numFmtId="43" fontId="9" fillId="0" borderId="76" xfId="535" applyFont="1" applyBorder="1" applyAlignment="1">
      <alignment horizontal="center"/>
    </xf>
    <xf numFmtId="165" fontId="9" fillId="0" borderId="0" xfId="0" applyNumberFormat="1" applyFont="1" applyAlignment="1">
      <alignment horizontal="center"/>
    </xf>
    <xf numFmtId="43" fontId="9" fillId="0" borderId="40" xfId="535" applyFont="1" applyBorder="1" applyAlignment="1">
      <alignment horizontal="center" vertical="center"/>
    </xf>
    <xf numFmtId="43" fontId="114" fillId="0" borderId="65" xfId="535" applyFont="1" applyBorder="1" applyAlignment="1">
      <alignment horizontal="center" vertical="center"/>
    </xf>
    <xf numFmtId="43" fontId="9" fillId="0" borderId="76" xfId="535" applyFont="1" applyBorder="1" applyAlignment="1">
      <alignment horizontal="center" vertical="center"/>
    </xf>
    <xf numFmtId="232" fontId="6" fillId="0" borderId="40" xfId="535" applyNumberFormat="1" applyFont="1" applyBorder="1" applyAlignment="1">
      <alignment horizontal="center" vertical="center"/>
    </xf>
    <xf numFmtId="232" fontId="6" fillId="0" borderId="42" xfId="535" applyNumberFormat="1" applyFont="1" applyBorder="1" applyAlignment="1">
      <alignment horizontal="center" vertical="center"/>
    </xf>
    <xf numFmtId="233" fontId="6" fillId="0" borderId="76" xfId="535" applyNumberFormat="1" applyFont="1" applyBorder="1" applyAlignment="1">
      <alignment horizontal="center"/>
    </xf>
    <xf numFmtId="232" fontId="6" fillId="0" borderId="40" xfId="535" applyNumberFormat="1" applyFont="1" applyBorder="1" applyAlignment="1">
      <alignment horizontal="center"/>
    </xf>
    <xf numFmtId="232" fontId="6" fillId="0" borderId="44" xfId="535" applyNumberFormat="1" applyFont="1" applyBorder="1" applyAlignment="1">
      <alignment horizontal="center"/>
    </xf>
    <xf numFmtId="233" fontId="6" fillId="0" borderId="76" xfId="535" applyNumberFormat="1" applyFont="1" applyBorder="1" applyAlignment="1">
      <alignment horizontal="center" vertical="center"/>
    </xf>
    <xf numFmtId="232" fontId="124" fillId="0" borderId="65" xfId="535" applyNumberFormat="1" applyFont="1" applyBorder="1" applyAlignment="1">
      <alignment horizontal="center"/>
    </xf>
    <xf numFmtId="234" fontId="9" fillId="0" borderId="44" xfId="535" applyNumberFormat="1" applyFont="1" applyBorder="1" applyAlignment="1">
      <alignment horizontal="center" vertical="center"/>
    </xf>
    <xf numFmtId="234" fontId="9" fillId="0" borderId="44" xfId="535" applyNumberFormat="1" applyFont="1" applyBorder="1" applyAlignment="1">
      <alignment horizontal="center"/>
    </xf>
    <xf numFmtId="234" fontId="9" fillId="0" borderId="44" xfId="0" applyNumberFormat="1" applyFont="1" applyBorder="1" applyAlignment="1">
      <alignment horizontal="center" vertical="center"/>
    </xf>
    <xf numFmtId="234" fontId="6" fillId="0" borderId="44" xfId="535" applyNumberFormat="1" applyFont="1" applyBorder="1" applyAlignment="1">
      <alignment horizontal="center" vertical="center"/>
    </xf>
    <xf numFmtId="234" fontId="9" fillId="0" borderId="44" xfId="0" applyNumberFormat="1" applyFont="1" applyBorder="1" applyAlignment="1">
      <alignment horizontal="center"/>
    </xf>
    <xf numFmtId="234" fontId="6" fillId="0" borderId="44" xfId="535" applyNumberFormat="1" applyFont="1" applyBorder="1" applyAlignment="1">
      <alignment horizontal="center"/>
    </xf>
    <xf numFmtId="168" fontId="6" fillId="0" borderId="76" xfId="0" applyNumberFormat="1" applyFont="1" applyBorder="1"/>
    <xf numFmtId="230" fontId="8" fillId="0" borderId="40" xfId="0" applyNumberFormat="1" applyFont="1" applyBorder="1" applyAlignment="1">
      <alignment horizontal="center" vertical="center"/>
    </xf>
    <xf numFmtId="230" fontId="8" fillId="0" borderId="44" xfId="0" applyNumberFormat="1" applyFont="1" applyBorder="1" applyAlignment="1">
      <alignment horizontal="center" vertical="center"/>
    </xf>
    <xf numFmtId="3" fontId="8" fillId="0" borderId="76" xfId="1" applyNumberFormat="1" applyFont="1" applyFill="1" applyBorder="1" applyAlignment="1">
      <alignment horizontal="center" vertical="center"/>
    </xf>
    <xf numFmtId="9" fontId="111" fillId="0" borderId="0" xfId="1" applyFont="1"/>
    <xf numFmtId="9" fontId="111" fillId="0" borderId="0" xfId="535" applyNumberFormat="1" applyFont="1"/>
    <xf numFmtId="0" fontId="88" fillId="0" borderId="0" xfId="2" applyFont="1" applyAlignment="1">
      <alignment wrapText="1"/>
    </xf>
    <xf numFmtId="3" fontId="8" fillId="0" borderId="40" xfId="159" applyNumberFormat="1" applyFont="1" applyBorder="1" applyAlignment="1">
      <alignment horizontal="center" vertical="center"/>
    </xf>
    <xf numFmtId="167" fontId="8" fillId="0" borderId="76" xfId="508" applyNumberFormat="1" applyFont="1" applyBorder="1" applyAlignment="1">
      <alignment horizontal="center" vertical="center"/>
    </xf>
    <xf numFmtId="178" fontId="6" fillId="43" borderId="0" xfId="535" applyNumberFormat="1" applyFont="1" applyFill="1" applyAlignment="1">
      <alignment horizontal="center"/>
    </xf>
    <xf numFmtId="168" fontId="8" fillId="0" borderId="40" xfId="1" applyNumberFormat="1" applyFont="1" applyBorder="1" applyAlignment="1">
      <alignment horizontal="center" vertical="center"/>
    </xf>
    <xf numFmtId="3" fontId="110" fillId="0" borderId="40" xfId="1" applyNumberFormat="1" applyFont="1" applyBorder="1" applyAlignment="1">
      <alignment horizontal="center" vertical="center"/>
    </xf>
    <xf numFmtId="231" fontId="110" fillId="40" borderId="44" xfId="0" applyNumberFormat="1" applyFont="1" applyFill="1" applyBorder="1"/>
    <xf numFmtId="231" fontId="110" fillId="40" borderId="40" xfId="0" applyNumberFormat="1" applyFont="1" applyFill="1" applyBorder="1"/>
    <xf numFmtId="231" fontId="110" fillId="40" borderId="76" xfId="0" applyNumberFormat="1" applyFont="1" applyFill="1" applyBorder="1"/>
    <xf numFmtId="9" fontId="6" fillId="0" borderId="40" xfId="508" applyFont="1" applyBorder="1" applyAlignment="1">
      <alignment horizontal="center" vertical="center"/>
    </xf>
    <xf numFmtId="9" fontId="9" fillId="0" borderId="40" xfId="508" applyFont="1" applyBorder="1" applyAlignment="1">
      <alignment horizontal="center" vertical="center"/>
    </xf>
    <xf numFmtId="0" fontId="8" fillId="42" borderId="40" xfId="0" applyFont="1" applyFill="1" applyBorder="1" applyAlignment="1">
      <alignment horizontal="center" vertical="center" wrapText="1"/>
    </xf>
    <xf numFmtId="3" fontId="8" fillId="42" borderId="40" xfId="0" applyNumberFormat="1" applyFont="1" applyFill="1" applyBorder="1" applyAlignment="1">
      <alignment horizontal="center" vertical="center" wrapText="1"/>
    </xf>
    <xf numFmtId="9" fontId="8" fillId="42" borderId="40" xfId="1" applyFont="1" applyFill="1" applyBorder="1" applyAlignment="1">
      <alignment horizontal="center" vertical="center" wrapText="1"/>
    </xf>
    <xf numFmtId="168" fontId="8" fillId="42" borderId="40" xfId="0" applyNumberFormat="1" applyFont="1" applyFill="1" applyBorder="1" applyAlignment="1">
      <alignment horizontal="center" vertical="center" wrapText="1"/>
    </xf>
    <xf numFmtId="0" fontId="8" fillId="40" borderId="40" xfId="575" applyFont="1" applyFill="1" applyBorder="1" applyAlignment="1">
      <alignment horizontal="center" vertical="center" wrapText="1"/>
    </xf>
    <xf numFmtId="0" fontId="8" fillId="46" borderId="40" xfId="575" applyFont="1" applyFill="1" applyBorder="1" applyAlignment="1">
      <alignment horizontal="center" vertical="center" wrapText="1"/>
    </xf>
    <xf numFmtId="0" fontId="0" fillId="2" borderId="0" xfId="0" applyFill="1"/>
    <xf numFmtId="0" fontId="136" fillId="2" borderId="114" xfId="0" applyFont="1" applyFill="1" applyBorder="1" applyAlignment="1">
      <alignment horizontal="left" vertical="top" wrapText="1"/>
    </xf>
    <xf numFmtId="0" fontId="139" fillId="2" borderId="114" xfId="0" applyFont="1" applyFill="1" applyBorder="1" applyAlignment="1">
      <alignment horizontal="left" vertical="center" wrapText="1"/>
    </xf>
    <xf numFmtId="0" fontId="137" fillId="2" borderId="114" xfId="0" applyFont="1" applyFill="1" applyBorder="1" applyAlignment="1">
      <alignment horizontal="left" vertical="top" wrapText="1"/>
    </xf>
    <xf numFmtId="0" fontId="140" fillId="2" borderId="114" xfId="0" applyFont="1" applyFill="1" applyBorder="1" applyAlignment="1">
      <alignment horizontal="left" vertical="center" wrapText="1"/>
    </xf>
    <xf numFmtId="0" fontId="148" fillId="2" borderId="114" xfId="0" applyFont="1" applyFill="1" applyBorder="1" applyAlignment="1">
      <alignment horizontal="left" vertical="center" wrapText="1" indent="1"/>
    </xf>
    <xf numFmtId="0" fontId="107" fillId="2" borderId="114" xfId="2" applyFont="1" applyFill="1" applyBorder="1" applyAlignment="1">
      <alignment horizontal="left" vertical="top" wrapText="1" indent="2"/>
    </xf>
    <xf numFmtId="0" fontId="107" fillId="2" borderId="114" xfId="2" applyFont="1" applyFill="1" applyBorder="1" applyAlignment="1">
      <alignment horizontal="left" wrapText="1" indent="1"/>
    </xf>
    <xf numFmtId="0" fontId="107" fillId="2" borderId="4" xfId="2" applyFont="1" applyFill="1" applyBorder="1" applyAlignment="1">
      <alignment vertical="top" wrapText="1"/>
    </xf>
    <xf numFmtId="0" fontId="107" fillId="0" borderId="0" xfId="2" applyFont="1" applyAlignment="1">
      <alignment wrapText="1"/>
    </xf>
    <xf numFmtId="0" fontId="107" fillId="2" borderId="4" xfId="2" quotePrefix="1" applyFont="1" applyFill="1" applyBorder="1" applyAlignment="1">
      <alignment vertical="top" wrapText="1"/>
    </xf>
    <xf numFmtId="0" fontId="107" fillId="0" borderId="4" xfId="2" applyFont="1" applyBorder="1" applyAlignment="1">
      <alignment vertical="top" wrapText="1"/>
    </xf>
    <xf numFmtId="0" fontId="9" fillId="2" borderId="104" xfId="0" applyFont="1" applyFill="1" applyBorder="1"/>
    <xf numFmtId="0" fontId="8" fillId="0" borderId="104" xfId="0" applyFont="1" applyBorder="1" applyAlignment="1">
      <alignment vertical="top" wrapText="1"/>
    </xf>
    <xf numFmtId="0" fontId="8" fillId="0" borderId="104" xfId="0" applyFont="1" applyBorder="1" applyAlignment="1">
      <alignment vertical="top"/>
    </xf>
    <xf numFmtId="0" fontId="107" fillId="0" borderId="104" xfId="2" applyFont="1" applyBorder="1" applyAlignment="1">
      <alignment vertical="top" wrapText="1"/>
    </xf>
    <xf numFmtId="0" fontId="8" fillId="0" borderId="98" xfId="0" applyFont="1" applyBorder="1" applyAlignment="1">
      <alignment vertical="top" wrapText="1"/>
    </xf>
    <xf numFmtId="0" fontId="8" fillId="2" borderId="0" xfId="0" applyFont="1" applyFill="1"/>
    <xf numFmtId="0" fontId="107" fillId="0" borderId="4" xfId="2" applyFont="1" applyBorder="1" applyAlignment="1">
      <alignment wrapText="1"/>
    </xf>
    <xf numFmtId="0" fontId="7" fillId="0" borderId="0" xfId="0" applyFont="1" applyAlignment="1">
      <alignment horizontal="left" vertical="center"/>
    </xf>
    <xf numFmtId="0" fontId="155" fillId="2" borderId="0" xfId="0" applyFont="1" applyFill="1" applyAlignment="1">
      <alignment horizontal="left" vertical="center"/>
    </xf>
    <xf numFmtId="0" fontId="9" fillId="2" borderId="114" xfId="0" applyFont="1" applyFill="1" applyBorder="1" applyAlignment="1">
      <alignment horizontal="left" wrapText="1" indent="1"/>
    </xf>
    <xf numFmtId="43" fontId="108" fillId="2" borderId="0" xfId="535" applyFont="1" applyFill="1"/>
    <xf numFmtId="0" fontId="156" fillId="0" borderId="0" xfId="0" applyFont="1"/>
    <xf numFmtId="0" fontId="157" fillId="0" borderId="0" xfId="0" applyFont="1"/>
    <xf numFmtId="0" fontId="158" fillId="0" borderId="0" xfId="0" applyFont="1"/>
    <xf numFmtId="0" fontId="159" fillId="0" borderId="0" xfId="0" applyFont="1"/>
    <xf numFmtId="0" fontId="160" fillId="0" borderId="0" xfId="0" applyFont="1" applyAlignment="1">
      <alignment vertical="center"/>
    </xf>
    <xf numFmtId="0" fontId="161" fillId="0" borderId="0" xfId="0" applyFont="1" applyAlignment="1">
      <alignment vertical="center"/>
    </xf>
    <xf numFmtId="43" fontId="1" fillId="0" borderId="0" xfId="535" applyFont="1" applyFill="1"/>
    <xf numFmtId="9" fontId="13" fillId="0" borderId="0" xfId="0" applyNumberFormat="1" applyFont="1" applyAlignment="1">
      <alignment horizontal="right" vertical="center"/>
    </xf>
    <xf numFmtId="9" fontId="13" fillId="0" borderId="0" xfId="0" applyNumberFormat="1" applyFont="1" applyAlignment="1">
      <alignment horizontal="center" vertical="center"/>
    </xf>
    <xf numFmtId="0" fontId="23" fillId="0" borderId="0" xfId="0" applyFont="1"/>
    <xf numFmtId="234" fontId="6" fillId="0" borderId="76" xfId="75" applyNumberFormat="1" applyFont="1" applyFill="1" applyBorder="1" applyAlignment="1">
      <alignment horizontal="center" vertical="center"/>
    </xf>
    <xf numFmtId="235" fontId="9" fillId="0" borderId="0" xfId="0" applyNumberFormat="1" applyFont="1"/>
    <xf numFmtId="9" fontId="8" fillId="0" borderId="76" xfId="1" applyFont="1" applyFill="1" applyBorder="1" applyAlignment="1">
      <alignment horizontal="center" vertical="center"/>
    </xf>
    <xf numFmtId="3" fontId="6" fillId="0" borderId="44" xfId="75" applyNumberFormat="1" applyFont="1" applyFill="1" applyBorder="1" applyAlignment="1">
      <alignment horizontal="center" vertical="center"/>
    </xf>
    <xf numFmtId="238" fontId="87" fillId="0" borderId="0" xfId="535" applyNumberFormat="1" applyFont="1" applyFill="1"/>
    <xf numFmtId="0" fontId="9" fillId="2" borderId="114" xfId="0" applyFont="1" applyFill="1" applyBorder="1" applyAlignment="1">
      <alignment horizontal="left" vertical="top" wrapText="1" indent="1"/>
    </xf>
    <xf numFmtId="0" fontId="88" fillId="2" borderId="0" xfId="2" applyFont="1" applyFill="1"/>
    <xf numFmtId="0" fontId="9" fillId="0" borderId="0" xfId="0" quotePrefix="1" applyFont="1" applyAlignment="1">
      <alignment vertical="center" wrapText="1"/>
    </xf>
    <xf numFmtId="3" fontId="11" fillId="0" borderId="0" xfId="0" applyNumberFormat="1" applyFont="1"/>
    <xf numFmtId="1" fontId="110" fillId="0" borderId="44" xfId="0" applyNumberFormat="1" applyFont="1" applyBorder="1" applyAlignment="1">
      <alignment horizontal="center" vertical="center" wrapText="1"/>
    </xf>
    <xf numFmtId="1" fontId="110" fillId="0" borderId="40" xfId="0" applyNumberFormat="1" applyFont="1" applyBorder="1" applyAlignment="1">
      <alignment horizontal="center" vertical="center" wrapText="1"/>
    </xf>
    <xf numFmtId="1" fontId="110" fillId="0" borderId="76" xfId="0" applyNumberFormat="1" applyFont="1" applyBorder="1" applyAlignment="1">
      <alignment horizontal="center" vertical="center" wrapText="1"/>
    </xf>
    <xf numFmtId="9" fontId="6" fillId="0" borderId="44" xfId="1" applyFont="1" applyBorder="1" applyAlignment="1">
      <alignment horizontal="center" vertical="center"/>
    </xf>
    <xf numFmtId="9" fontId="9" fillId="0" borderId="44" xfId="1" applyFont="1" applyBorder="1" applyAlignment="1">
      <alignment horizontal="center" vertical="center"/>
    </xf>
    <xf numFmtId="233" fontId="114" fillId="0" borderId="80" xfId="535" applyNumberFormat="1" applyFont="1" applyBorder="1" applyAlignment="1">
      <alignment horizontal="center" vertical="center"/>
    </xf>
    <xf numFmtId="233" fontId="8" fillId="42" borderId="76" xfId="535" applyNumberFormat="1" applyFont="1" applyFill="1" applyBorder="1" applyAlignment="1">
      <alignment horizontal="center" vertical="center" wrapText="1"/>
    </xf>
    <xf numFmtId="0" fontId="8" fillId="0" borderId="76" xfId="0" applyFont="1" applyBorder="1" applyAlignment="1">
      <alignment horizontal="left" vertical="top" wrapText="1" indent="2"/>
    </xf>
    <xf numFmtId="232" fontId="8" fillId="42" borderId="76" xfId="535" applyNumberFormat="1" applyFont="1" applyFill="1" applyBorder="1" applyAlignment="1">
      <alignment horizontal="center" vertical="center" wrapText="1"/>
    </xf>
    <xf numFmtId="167" fontId="114" fillId="0" borderId="80" xfId="1" applyNumberFormat="1" applyFont="1" applyBorder="1" applyAlignment="1">
      <alignment horizontal="right" vertical="center"/>
    </xf>
    <xf numFmtId="167" fontId="8" fillId="42" borderId="76" xfId="1" applyNumberFormat="1" applyFont="1" applyFill="1" applyBorder="1" applyAlignment="1">
      <alignment horizontal="right" vertical="center" wrapText="1"/>
    </xf>
    <xf numFmtId="0" fontId="100" fillId="2" borderId="0" xfId="0" applyFont="1" applyFill="1" applyAlignment="1">
      <alignment horizontal="left" vertical="center"/>
    </xf>
    <xf numFmtId="0" fontId="9" fillId="2" borderId="116" xfId="0" applyFont="1" applyFill="1" applyBorder="1" applyAlignment="1">
      <alignment vertical="top"/>
    </xf>
    <xf numFmtId="0" fontId="9" fillId="2" borderId="0" xfId="0" applyFont="1" applyFill="1" applyAlignment="1">
      <alignment vertical="top"/>
    </xf>
    <xf numFmtId="0" fontId="9" fillId="2" borderId="116" xfId="0" applyFont="1" applyFill="1" applyBorder="1"/>
    <xf numFmtId="0" fontId="9" fillId="2" borderId="114" xfId="0" applyFont="1" applyFill="1" applyBorder="1"/>
    <xf numFmtId="0" fontId="9" fillId="2" borderId="114" xfId="0" applyFont="1" applyFill="1" applyBorder="1" applyAlignment="1">
      <alignment horizontal="left" vertical="center" indent="1"/>
    </xf>
    <xf numFmtId="0" fontId="9" fillId="2" borderId="119" xfId="0" applyFont="1" applyFill="1" applyBorder="1" applyAlignment="1">
      <alignment horizontal="left" vertical="top" wrapText="1" indent="1"/>
    </xf>
    <xf numFmtId="0" fontId="155" fillId="2" borderId="58" xfId="0" applyFont="1" applyFill="1" applyBorder="1" applyAlignment="1">
      <alignment horizontal="left" vertical="center"/>
    </xf>
    <xf numFmtId="0" fontId="155" fillId="2" borderId="58" xfId="0" applyFont="1" applyFill="1" applyBorder="1" applyAlignment="1">
      <alignment horizontal="left" vertical="center" wrapText="1"/>
    </xf>
    <xf numFmtId="0" fontId="118" fillId="50" borderId="58" xfId="0" applyFont="1" applyFill="1" applyBorder="1" applyAlignment="1">
      <alignment horizontal="center" vertical="center" wrapText="1"/>
    </xf>
    <xf numFmtId="49" fontId="8" fillId="0" borderId="76" xfId="0" applyNumberFormat="1" applyFont="1" applyBorder="1" applyAlignment="1">
      <alignment horizontal="left"/>
    </xf>
    <xf numFmtId="0" fontId="133" fillId="47" borderId="4" xfId="0" applyFont="1" applyFill="1" applyBorder="1" applyAlignment="1">
      <alignment horizontal="center" vertical="center" wrapText="1"/>
    </xf>
    <xf numFmtId="0" fontId="107" fillId="0" borderId="0" xfId="2" applyFont="1" applyAlignment="1">
      <alignment vertical="center" wrapText="1"/>
    </xf>
    <xf numFmtId="49" fontId="8" fillId="0" borderId="42" xfId="0" quotePrefix="1" applyNumberFormat="1" applyFont="1" applyBorder="1" applyAlignment="1">
      <alignment horizontal="left"/>
    </xf>
    <xf numFmtId="0" fontId="6" fillId="0" borderId="95" xfId="0" applyFont="1" applyBorder="1" applyAlignment="1">
      <alignment horizontal="center" vertical="top" wrapText="1"/>
    </xf>
    <xf numFmtId="0" fontId="7" fillId="44" borderId="40" xfId="0" applyFont="1" applyFill="1" applyBorder="1" applyAlignment="1">
      <alignment vertical="center"/>
    </xf>
    <xf numFmtId="0" fontId="7" fillId="0" borderId="0" xfId="0" applyFont="1" applyAlignment="1">
      <alignment vertical="center"/>
    </xf>
    <xf numFmtId="0" fontId="6" fillId="45" borderId="40" xfId="0" applyFont="1" applyFill="1" applyBorder="1" applyAlignment="1">
      <alignment vertical="center" wrapText="1"/>
    </xf>
    <xf numFmtId="0" fontId="9" fillId="0" borderId="40" xfId="0" applyFont="1" applyBorder="1" applyAlignment="1">
      <alignment vertical="center" wrapText="1"/>
    </xf>
    <xf numFmtId="0" fontId="6" fillId="45" borderId="40" xfId="0" applyFont="1" applyFill="1" applyBorder="1" applyAlignment="1">
      <alignment vertical="center"/>
    </xf>
    <xf numFmtId="0" fontId="9" fillId="0" borderId="40" xfId="0" applyFont="1" applyBorder="1" applyAlignment="1">
      <alignment vertical="top" wrapText="1"/>
    </xf>
    <xf numFmtId="0" fontId="110" fillId="40" borderId="40" xfId="0" applyFont="1" applyFill="1" applyBorder="1" applyAlignment="1">
      <alignment horizontal="center" vertical="center"/>
    </xf>
    <xf numFmtId="0" fontId="8" fillId="0" borderId="40" xfId="0" applyFont="1" applyBorder="1" applyAlignment="1">
      <alignment horizontal="left" vertical="center" wrapText="1"/>
    </xf>
    <xf numFmtId="0" fontId="110" fillId="0" borderId="0" xfId="0" applyFont="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top" wrapText="1"/>
    </xf>
    <xf numFmtId="0" fontId="110" fillId="40" borderId="41" xfId="0" applyFont="1" applyFill="1" applyBorder="1" applyAlignment="1">
      <alignment horizontal="center" vertical="center"/>
    </xf>
    <xf numFmtId="0" fontId="100" fillId="44" borderId="38" xfId="0" applyFont="1" applyFill="1" applyBorder="1" applyAlignment="1">
      <alignment horizontal="left" vertical="center"/>
    </xf>
    <xf numFmtId="0" fontId="6" fillId="40" borderId="33" xfId="0" applyFont="1" applyFill="1" applyBorder="1" applyAlignment="1">
      <alignment horizontal="center" vertical="center"/>
    </xf>
    <xf numFmtId="0" fontId="9" fillId="0" borderId="76" xfId="0" applyFont="1" applyBorder="1" applyAlignment="1">
      <alignment horizontal="left" vertical="center" indent="1"/>
    </xf>
    <xf numFmtId="0" fontId="6" fillId="0" borderId="76" xfId="0" applyFont="1" applyBorder="1" applyAlignment="1">
      <alignment horizontal="left" vertical="center"/>
    </xf>
    <xf numFmtId="0" fontId="110" fillId="40" borderId="34" xfId="0" applyFont="1" applyFill="1" applyBorder="1" applyAlignment="1">
      <alignment horizontal="center" vertical="center" wrapText="1"/>
    </xf>
    <xf numFmtId="0" fontId="11" fillId="0" borderId="0" xfId="0" applyFont="1" applyAlignment="1">
      <alignment horizontal="left" vertical="top" wrapText="1"/>
    </xf>
    <xf numFmtId="0" fontId="8" fillId="0" borderId="43" xfId="0" applyFont="1" applyBorder="1" applyAlignment="1">
      <alignment horizontal="left" vertical="top"/>
    </xf>
    <xf numFmtId="0" fontId="8" fillId="0" borderId="44" xfId="0" applyFont="1" applyBorder="1" applyAlignment="1">
      <alignment horizontal="left" vertical="top"/>
    </xf>
    <xf numFmtId="3" fontId="8" fillId="0" borderId="44" xfId="0" applyNumberFormat="1" applyFont="1" applyBorder="1" applyAlignment="1">
      <alignment horizontal="center" vertical="center"/>
    </xf>
    <xf numFmtId="3" fontId="8" fillId="0" borderId="40" xfId="0" applyNumberFormat="1" applyFont="1" applyBorder="1" applyAlignment="1">
      <alignment horizontal="center" vertical="center"/>
    </xf>
    <xf numFmtId="3" fontId="8" fillId="0" borderId="42" xfId="0" applyNumberFormat="1" applyFont="1" applyBorder="1" applyAlignment="1">
      <alignment horizontal="center" vertical="center"/>
    </xf>
    <xf numFmtId="3" fontId="8" fillId="0" borderId="78" xfId="0" applyNumberFormat="1" applyFont="1" applyBorder="1" applyAlignment="1">
      <alignment horizontal="center" vertical="center"/>
    </xf>
    <xf numFmtId="3" fontId="8" fillId="0" borderId="40" xfId="0" applyNumberFormat="1" applyFont="1" applyBorder="1" applyAlignment="1">
      <alignment horizontal="left" vertical="center" wrapText="1"/>
    </xf>
    <xf numFmtId="0" fontId="9" fillId="0" borderId="40" xfId="0" applyFont="1" applyBorder="1" applyAlignment="1">
      <alignment horizontal="left" vertical="center" wrapText="1"/>
    </xf>
    <xf numFmtId="0" fontId="107" fillId="0" borderId="0" xfId="2" applyFont="1" applyAlignment="1">
      <alignment vertical="top" wrapText="1"/>
    </xf>
    <xf numFmtId="0" fontId="9" fillId="0" borderId="94" xfId="0" applyFont="1" applyBorder="1" applyAlignment="1">
      <alignment horizontal="left" vertical="top" wrapText="1"/>
    </xf>
    <xf numFmtId="0" fontId="9" fillId="0" borderId="9" xfId="0" applyFont="1" applyBorder="1" applyAlignment="1">
      <alignment horizontal="left" vertical="top" wrapText="1"/>
    </xf>
    <xf numFmtId="0" fontId="9" fillId="0" borderId="4" xfId="0" applyFont="1" applyBorder="1" applyAlignment="1">
      <alignment horizontal="left" vertical="top" wrapText="1"/>
    </xf>
    <xf numFmtId="0" fontId="118" fillId="50" borderId="4" xfId="0" applyFont="1" applyFill="1" applyBorder="1" applyAlignment="1">
      <alignment horizontal="center" vertical="center" wrapText="1"/>
    </xf>
    <xf numFmtId="0" fontId="8" fillId="0" borderId="104" xfId="0" applyFont="1" applyBorder="1" applyAlignment="1">
      <alignment horizontal="center" vertical="top" wrapText="1"/>
    </xf>
    <xf numFmtId="0" fontId="8" fillId="0" borderId="9" xfId="0" applyFont="1" applyBorder="1" applyAlignment="1">
      <alignment horizontal="center" vertical="top" wrapText="1"/>
    </xf>
    <xf numFmtId="0" fontId="8" fillId="0" borderId="94" xfId="0" applyFont="1" applyBorder="1" applyAlignment="1">
      <alignment horizontal="center" vertical="top" wrapText="1"/>
    </xf>
    <xf numFmtId="0" fontId="8" fillId="0" borderId="9" xfId="602" applyFont="1" applyBorder="1" applyAlignment="1">
      <alignment vertical="top" wrapText="1"/>
    </xf>
    <xf numFmtId="0" fontId="6" fillId="49" borderId="4" xfId="0" applyFont="1" applyFill="1" applyBorder="1" applyAlignment="1">
      <alignment horizontal="left" vertical="center" wrapText="1"/>
    </xf>
    <xf numFmtId="0" fontId="8" fillId="0" borderId="94" xfId="0" applyFont="1" applyBorder="1" applyAlignment="1">
      <alignment horizontal="center" vertical="top"/>
    </xf>
    <xf numFmtId="0" fontId="8" fillId="0" borderId="9" xfId="0" applyFont="1" applyBorder="1" applyAlignment="1">
      <alignment horizontal="center" vertical="top"/>
    </xf>
    <xf numFmtId="0" fontId="133" fillId="47" borderId="99" xfId="0" applyFont="1" applyFill="1" applyBorder="1" applyAlignment="1">
      <alignment horizontal="center" vertical="center" wrapText="1"/>
    </xf>
    <xf numFmtId="0" fontId="133" fillId="47" borderId="98" xfId="0" applyFont="1" applyFill="1" applyBorder="1" applyAlignment="1">
      <alignment horizontal="center" vertical="center" wrapText="1"/>
    </xf>
    <xf numFmtId="237" fontId="1" fillId="0" borderId="0" xfId="1" applyNumberFormat="1" applyFont="1"/>
    <xf numFmtId="0" fontId="21" fillId="41" borderId="0" xfId="0" applyFont="1" applyFill="1"/>
    <xf numFmtId="0" fontId="110" fillId="40" borderId="63" xfId="0" applyFont="1" applyFill="1" applyBorder="1" applyAlignment="1">
      <alignment horizontal="left" vertical="center"/>
    </xf>
    <xf numFmtId="0" fontId="110" fillId="40" borderId="42" xfId="0" applyFont="1" applyFill="1" applyBorder="1" applyAlignment="1">
      <alignment vertical="center"/>
    </xf>
    <xf numFmtId="0" fontId="110" fillId="40" borderId="44" xfId="0" applyFont="1" applyFill="1" applyBorder="1" applyAlignment="1">
      <alignment vertical="center"/>
    </xf>
    <xf numFmtId="0" fontId="8" fillId="41" borderId="0" xfId="0" applyFont="1" applyFill="1"/>
    <xf numFmtId="0" fontId="110" fillId="43" borderId="76" xfId="0" applyFont="1" applyFill="1" applyBorder="1" applyAlignment="1">
      <alignment vertical="top" wrapText="1"/>
    </xf>
    <xf numFmtId="0" fontId="110" fillId="43" borderId="43" xfId="0" applyFont="1" applyFill="1" applyBorder="1" applyAlignment="1">
      <alignment vertical="top" wrapText="1"/>
    </xf>
    <xf numFmtId="0" fontId="110" fillId="43" borderId="78" xfId="0" applyFont="1" applyFill="1" applyBorder="1" applyAlignment="1">
      <alignment vertical="top" wrapText="1"/>
    </xf>
    <xf numFmtId="0" fontId="110" fillId="0" borderId="76" xfId="0" applyFont="1" applyBorder="1" applyAlignment="1">
      <alignment vertical="top"/>
    </xf>
    <xf numFmtId="0" fontId="110" fillId="0" borderId="43" xfId="0" applyFont="1" applyBorder="1" applyAlignment="1">
      <alignment vertical="top"/>
    </xf>
    <xf numFmtId="0" fontId="110" fillId="0" borderId="78" xfId="0" applyFont="1" applyBorder="1" applyAlignment="1">
      <alignment vertical="top"/>
    </xf>
    <xf numFmtId="0" fontId="111" fillId="41" borderId="0" xfId="0" applyFont="1" applyFill="1"/>
    <xf numFmtId="0" fontId="114" fillId="0" borderId="76" xfId="0" applyFont="1" applyBorder="1" applyAlignment="1">
      <alignment horizontal="left" vertical="center" wrapText="1" indent="2"/>
    </xf>
    <xf numFmtId="0" fontId="8" fillId="0" borderId="44" xfId="535" applyNumberFormat="1" applyFont="1" applyBorder="1" applyAlignment="1">
      <alignment horizontal="center" vertical="center" wrapText="1"/>
    </xf>
    <xf numFmtId="0" fontId="8" fillId="0" borderId="76" xfId="535" applyNumberFormat="1" applyFont="1" applyBorder="1" applyAlignment="1">
      <alignment horizontal="center" vertical="center" wrapText="1"/>
    </xf>
    <xf numFmtId="0" fontId="8" fillId="0" borderId="43" xfId="535" applyNumberFormat="1" applyFont="1" applyBorder="1" applyAlignment="1">
      <alignment horizontal="center" vertical="center" wrapText="1"/>
    </xf>
    <xf numFmtId="0" fontId="8" fillId="2" borderId="76" xfId="535" applyNumberFormat="1" applyFont="1" applyFill="1" applyBorder="1" applyAlignment="1">
      <alignment horizontal="center" vertical="center" wrapText="1"/>
    </xf>
    <xf numFmtId="0" fontId="110" fillId="2" borderId="76" xfId="535" applyNumberFormat="1" applyFont="1" applyFill="1" applyBorder="1" applyAlignment="1">
      <alignment horizontal="center" vertical="center" wrapText="1"/>
    </xf>
    <xf numFmtId="0" fontId="110" fillId="43" borderId="76" xfId="0" applyFont="1" applyFill="1" applyBorder="1" applyAlignment="1">
      <alignment vertical="top"/>
    </xf>
    <xf numFmtId="0" fontId="110" fillId="43" borderId="43" xfId="0" applyFont="1" applyFill="1" applyBorder="1" applyAlignment="1">
      <alignment vertical="top"/>
    </xf>
    <xf numFmtId="0" fontId="8" fillId="43" borderId="78" xfId="0" applyFont="1" applyFill="1" applyBorder="1" applyAlignment="1">
      <alignment vertical="top" wrapText="1"/>
    </xf>
    <xf numFmtId="0" fontId="110" fillId="0" borderId="43" xfId="0" applyFont="1" applyBorder="1" applyAlignment="1">
      <alignment vertical="center"/>
    </xf>
    <xf numFmtId="0" fontId="8" fillId="0" borderId="78" xfId="0" applyFont="1" applyBorder="1" applyAlignment="1">
      <alignment vertical="center" wrapText="1"/>
    </xf>
    <xf numFmtId="0" fontId="8" fillId="0" borderId="76" xfId="0" applyFont="1" applyBorder="1" applyAlignment="1">
      <alignment horizontal="left" vertical="center" wrapText="1" indent="2"/>
    </xf>
    <xf numFmtId="3" fontId="9" fillId="0" borderId="0" xfId="0" applyNumberFormat="1" applyFont="1" applyAlignment="1">
      <alignment horizontal="center" vertical="center"/>
    </xf>
    <xf numFmtId="3" fontId="8" fillId="2" borderId="76" xfId="0" applyNumberFormat="1" applyFont="1" applyFill="1" applyBorder="1" applyAlignment="1">
      <alignment horizontal="center" vertical="center" wrapText="1"/>
    </xf>
    <xf numFmtId="3" fontId="110" fillId="2" borderId="76" xfId="0" applyNumberFormat="1" applyFont="1" applyFill="1" applyBorder="1" applyAlignment="1">
      <alignment horizontal="center" vertical="center" wrapText="1"/>
    </xf>
    <xf numFmtId="3" fontId="8" fillId="0" borderId="44" xfId="0" applyNumberFormat="1" applyFont="1" applyBorder="1" applyAlignment="1">
      <alignment horizontal="center" vertical="center" wrapText="1"/>
    </xf>
    <xf numFmtId="3" fontId="9" fillId="0" borderId="82" xfId="0" applyNumberFormat="1" applyFont="1" applyBorder="1" applyAlignment="1">
      <alignment horizontal="center" vertical="center"/>
    </xf>
    <xf numFmtId="3" fontId="9" fillId="2" borderId="82" xfId="0" applyNumberFormat="1" applyFont="1" applyFill="1" applyBorder="1" applyAlignment="1">
      <alignment horizontal="center" vertical="center"/>
    </xf>
    <xf numFmtId="3" fontId="6" fillId="2" borderId="82" xfId="0" applyNumberFormat="1" applyFont="1" applyFill="1" applyBorder="1" applyAlignment="1">
      <alignment horizontal="center" vertical="center"/>
    </xf>
    <xf numFmtId="0" fontId="110" fillId="0" borderId="78" xfId="0" applyFont="1" applyBorder="1" applyAlignment="1">
      <alignment vertical="center"/>
    </xf>
    <xf numFmtId="0" fontId="8" fillId="0" borderId="78" xfId="0" applyFont="1" applyBorder="1" applyAlignment="1">
      <alignment vertical="center"/>
    </xf>
    <xf numFmtId="3" fontId="110" fillId="0" borderId="76" xfId="0" applyNumberFormat="1" applyFont="1" applyBorder="1" applyAlignment="1">
      <alignment horizontal="center" vertical="center" wrapText="1"/>
    </xf>
    <xf numFmtId="0" fontId="110" fillId="41" borderId="0" xfId="0" applyFont="1" applyFill="1"/>
    <xf numFmtId="0" fontId="8" fillId="0" borderId="42" xfId="0" applyFont="1" applyBorder="1" applyAlignment="1">
      <alignment vertical="top"/>
    </xf>
    <xf numFmtId="0" fontId="8" fillId="0" borderId="43" xfId="0" applyFont="1" applyBorder="1" applyAlignment="1">
      <alignment vertical="top"/>
    </xf>
    <xf numFmtId="0" fontId="8" fillId="0" borderId="44" xfId="0" applyFont="1" applyBorder="1" applyAlignment="1">
      <alignment vertical="top"/>
    </xf>
    <xf numFmtId="0" fontId="11" fillId="41" borderId="0" xfId="0" applyFont="1" applyFill="1"/>
    <xf numFmtId="0" fontId="110" fillId="40" borderId="42" xfId="0" applyFont="1" applyFill="1" applyBorder="1" applyAlignment="1">
      <alignment horizontal="left" vertical="center"/>
    </xf>
    <xf numFmtId="0" fontId="110" fillId="40" borderId="43" xfId="0" applyFont="1" applyFill="1" applyBorder="1" applyAlignment="1">
      <alignment vertical="center"/>
    </xf>
    <xf numFmtId="3" fontId="8" fillId="0" borderId="43" xfId="0" applyNumberFormat="1" applyFont="1" applyBorder="1" applyAlignment="1">
      <alignment horizontal="center" vertical="center"/>
    </xf>
    <xf numFmtId="9" fontId="110" fillId="0" borderId="0" xfId="1" applyFont="1" applyAlignment="1">
      <alignment horizontal="center" vertical="center"/>
    </xf>
    <xf numFmtId="0" fontId="100" fillId="44" borderId="88" xfId="0" applyFont="1" applyFill="1" applyBorder="1" applyAlignment="1">
      <alignment horizontal="center" vertical="center" wrapText="1"/>
    </xf>
    <xf numFmtId="0" fontId="100" fillId="44" borderId="100" xfId="0" applyFont="1" applyFill="1" applyBorder="1" applyAlignment="1">
      <alignment horizontal="center" vertical="center" wrapText="1"/>
    </xf>
    <xf numFmtId="0" fontId="100" fillId="44" borderId="11"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wrapText="1"/>
    </xf>
    <xf numFmtId="0" fontId="9" fillId="0" borderId="0" xfId="0" applyFont="1" applyAlignment="1">
      <alignment vertical="center" wrapText="1"/>
    </xf>
    <xf numFmtId="0" fontId="100" fillId="44" borderId="103" xfId="0" applyFont="1" applyFill="1" applyBorder="1" applyAlignment="1">
      <alignment horizontal="center" vertical="center" wrapText="1"/>
    </xf>
    <xf numFmtId="0" fontId="6" fillId="0" borderId="101" xfId="0" applyFont="1" applyBorder="1" applyAlignment="1">
      <alignment horizontal="center" vertical="center" wrapText="1"/>
    </xf>
    <xf numFmtId="0" fontId="6" fillId="0" borderId="0" xfId="0" applyFont="1" applyAlignment="1">
      <alignment horizontal="center" vertical="center" wrapText="1"/>
    </xf>
    <xf numFmtId="0" fontId="6" fillId="0" borderId="95" xfId="0" applyFont="1" applyBorder="1" applyAlignment="1">
      <alignment horizontal="center" vertical="center"/>
    </xf>
    <xf numFmtId="0" fontId="100" fillId="44" borderId="101" xfId="0" applyFont="1" applyFill="1" applyBorder="1" applyAlignment="1">
      <alignment horizontal="center" vertical="center" wrapText="1"/>
    </xf>
    <xf numFmtId="0" fontId="6" fillId="0" borderId="88" xfId="0" applyFont="1" applyBorder="1" applyAlignment="1">
      <alignment horizontal="center" vertical="top" wrapText="1"/>
    </xf>
    <xf numFmtId="0" fontId="6" fillId="0" borderId="89" xfId="0" applyFont="1" applyBorder="1" applyAlignment="1">
      <alignment horizontal="center" vertical="top" wrapText="1"/>
    </xf>
    <xf numFmtId="0" fontId="9" fillId="0" borderId="88" xfId="0" applyFont="1" applyBorder="1" applyAlignment="1">
      <alignment vertical="center" wrapText="1"/>
    </xf>
    <xf numFmtId="0" fontId="9" fillId="0" borderId="95" xfId="0" applyFont="1" applyBorder="1" applyAlignment="1">
      <alignment vertical="center" wrapText="1"/>
    </xf>
    <xf numFmtId="0" fontId="9" fillId="0" borderId="89" xfId="0" applyFont="1" applyBorder="1" applyAlignment="1">
      <alignment vertical="center" wrapText="1"/>
    </xf>
    <xf numFmtId="0" fontId="100" fillId="44" borderId="96" xfId="0" applyFont="1" applyFill="1" applyBorder="1" applyAlignment="1">
      <alignment horizontal="center" vertical="center" wrapText="1"/>
    </xf>
    <xf numFmtId="0" fontId="9" fillId="0" borderId="12" xfId="0" applyFont="1" applyBorder="1" applyAlignment="1">
      <alignment vertical="center" wrapText="1"/>
    </xf>
    <xf numFmtId="0" fontId="9" fillId="0" borderId="96" xfId="0" applyFont="1" applyBorder="1" applyAlignment="1">
      <alignment vertical="center" wrapText="1"/>
    </xf>
    <xf numFmtId="0" fontId="9" fillId="0" borderId="11" xfId="0" applyFont="1" applyBorder="1" applyAlignment="1">
      <alignment vertical="center" wrapText="1"/>
    </xf>
    <xf numFmtId="0" fontId="9" fillId="0" borderId="103" xfId="0" applyFont="1" applyBorder="1" applyAlignment="1">
      <alignment vertical="center" wrapText="1"/>
    </xf>
    <xf numFmtId="0" fontId="6" fillId="0" borderId="101" xfId="0" applyFont="1" applyBorder="1" applyAlignment="1">
      <alignment horizontal="center" vertical="top" wrapText="1"/>
    </xf>
    <xf numFmtId="0" fontId="9" fillId="0" borderId="96" xfId="0" applyFont="1" applyBorder="1" applyAlignment="1">
      <alignment horizontal="left" vertical="center" wrapText="1"/>
    </xf>
    <xf numFmtId="49" fontId="9" fillId="0" borderId="96" xfId="0" applyNumberFormat="1" applyFont="1" applyBorder="1" applyAlignment="1">
      <alignment horizontal="left" vertical="center" wrapText="1"/>
    </xf>
    <xf numFmtId="0" fontId="9" fillId="0" borderId="96" xfId="0" applyFont="1" applyBorder="1" applyAlignment="1">
      <alignment horizontal="left" vertical="center"/>
    </xf>
    <xf numFmtId="0" fontId="6" fillId="0" borderId="96" xfId="0" applyFont="1" applyBorder="1" applyAlignment="1">
      <alignment horizontal="left" vertical="center"/>
    </xf>
    <xf numFmtId="0" fontId="6" fillId="0" borderId="103" xfId="0" applyFont="1" applyBorder="1" applyAlignment="1">
      <alignment horizontal="left" vertical="center"/>
    </xf>
    <xf numFmtId="0" fontId="9" fillId="0" borderId="103" xfId="0" applyFont="1" applyBorder="1" applyAlignment="1">
      <alignment horizontal="left" vertical="center"/>
    </xf>
    <xf numFmtId="0" fontId="100" fillId="44" borderId="45" xfId="0" applyFont="1" applyFill="1" applyBorder="1" applyAlignment="1">
      <alignment vertical="center"/>
    </xf>
    <xf numFmtId="168" fontId="6" fillId="0" borderId="40" xfId="0" applyNumberFormat="1" applyFont="1" applyBorder="1" applyAlignment="1">
      <alignment horizontal="center" vertical="center"/>
    </xf>
    <xf numFmtId="0" fontId="110" fillId="0" borderId="76" xfId="0" applyFont="1" applyBorder="1" applyAlignment="1">
      <alignment horizontal="left" vertical="center"/>
    </xf>
    <xf numFmtId="3" fontId="8" fillId="0" borderId="121" xfId="1" applyNumberFormat="1" applyFont="1" applyBorder="1" applyAlignment="1">
      <alignment horizontal="center" vertical="center"/>
    </xf>
    <xf numFmtId="167" fontId="114" fillId="0" borderId="76" xfId="1" applyNumberFormat="1" applyFont="1" applyFill="1" applyBorder="1" applyAlignment="1">
      <alignment horizontal="center" vertical="center" wrapText="1"/>
    </xf>
    <xf numFmtId="0" fontId="166" fillId="0" borderId="0" xfId="0" applyFont="1" applyAlignment="1">
      <alignment horizontal="center"/>
    </xf>
    <xf numFmtId="1" fontId="124" fillId="0" borderId="77" xfId="0" applyNumberFormat="1" applyFont="1" applyBorder="1"/>
    <xf numFmtId="9" fontId="9" fillId="0" borderId="76" xfId="0" applyNumberFormat="1" applyFont="1" applyBorder="1" applyAlignment="1">
      <alignment horizontal="center" vertical="center"/>
    </xf>
    <xf numFmtId="178" fontId="9" fillId="0" borderId="76" xfId="0" applyNumberFormat="1" applyFont="1" applyBorder="1" applyAlignment="1">
      <alignment horizontal="center" vertical="center"/>
    </xf>
    <xf numFmtId="9" fontId="9" fillId="0" borderId="78" xfId="0" applyNumberFormat="1" applyFont="1" applyBorder="1" applyAlignment="1">
      <alignment horizontal="center" vertical="center"/>
    </xf>
    <xf numFmtId="9" fontId="6" fillId="0" borderId="76" xfId="0" applyNumberFormat="1" applyFont="1" applyBorder="1" applyAlignment="1">
      <alignment horizontal="center" vertical="center"/>
    </xf>
    <xf numFmtId="0" fontId="124" fillId="0" borderId="76" xfId="0" applyFont="1" applyBorder="1" applyAlignment="1">
      <alignment vertical="center" wrapText="1"/>
    </xf>
    <xf numFmtId="4" fontId="9" fillId="0" borderId="40" xfId="0" applyNumberFormat="1" applyFont="1" applyBorder="1" applyAlignment="1">
      <alignment horizontal="center"/>
    </xf>
    <xf numFmtId="4" fontId="9" fillId="0" borderId="40" xfId="0" applyNumberFormat="1" applyFont="1" applyBorder="1" applyAlignment="1">
      <alignment horizontal="center" vertical="center"/>
    </xf>
    <xf numFmtId="4" fontId="9" fillId="0" borderId="76" xfId="0" applyNumberFormat="1" applyFont="1" applyBorder="1" applyAlignment="1">
      <alignment horizontal="center"/>
    </xf>
    <xf numFmtId="167" fontId="9" fillId="0" borderId="40" xfId="1" applyNumberFormat="1" applyFont="1" applyBorder="1" applyAlignment="1">
      <alignment horizontal="center"/>
    </xf>
    <xf numFmtId="167" fontId="9" fillId="0" borderId="76" xfId="1" applyNumberFormat="1" applyFont="1" applyBorder="1" applyAlignment="1">
      <alignment horizontal="center"/>
    </xf>
    <xf numFmtId="167" fontId="9" fillId="0" borderId="40" xfId="0" applyNumberFormat="1" applyFont="1" applyBorder="1" applyAlignment="1">
      <alignment horizontal="center" vertical="center"/>
    </xf>
    <xf numFmtId="49" fontId="8" fillId="0" borderId="0" xfId="0" quotePrefix="1" applyNumberFormat="1" applyFont="1" applyAlignment="1">
      <alignment horizontal="left"/>
    </xf>
    <xf numFmtId="49" fontId="8" fillId="0" borderId="77" xfId="0" quotePrefix="1" applyNumberFormat="1" applyFont="1" applyBorder="1" applyAlignment="1">
      <alignment horizontal="left"/>
    </xf>
    <xf numFmtId="167" fontId="108" fillId="2" borderId="0" xfId="1" applyNumberFormat="1" applyFont="1" applyFill="1"/>
    <xf numFmtId="168" fontId="31" fillId="0" borderId="0" xfId="0" applyNumberFormat="1" applyFont="1"/>
    <xf numFmtId="231" fontId="8" fillId="0" borderId="87" xfId="535" applyNumberFormat="1" applyFont="1" applyFill="1" applyBorder="1" applyAlignment="1">
      <alignment horizontal="center" vertical="center"/>
    </xf>
    <xf numFmtId="43" fontId="11" fillId="0" borderId="0" xfId="535" applyFont="1" applyFill="1" applyAlignment="1">
      <alignment horizontal="right"/>
    </xf>
    <xf numFmtId="9" fontId="9" fillId="0" borderId="44" xfId="1" applyFont="1" applyFill="1" applyBorder="1" applyAlignment="1">
      <alignment horizontal="center" vertical="center"/>
    </xf>
    <xf numFmtId="9" fontId="31" fillId="0" borderId="0" xfId="1" applyFont="1"/>
    <xf numFmtId="9" fontId="1" fillId="0" borderId="0" xfId="1" applyFont="1" applyFill="1"/>
    <xf numFmtId="168" fontId="9" fillId="0" borderId="76" xfId="535" applyNumberFormat="1" applyFont="1" applyFill="1" applyBorder="1" applyAlignment="1">
      <alignment horizontal="center" vertical="center"/>
    </xf>
    <xf numFmtId="10" fontId="87" fillId="0" borderId="0" xfId="1" applyNumberFormat="1" applyFont="1" applyFill="1"/>
    <xf numFmtId="9" fontId="8" fillId="0" borderId="40" xfId="508" applyFont="1" applyBorder="1" applyAlignment="1">
      <alignment horizontal="center" vertical="center"/>
    </xf>
    <xf numFmtId="231" fontId="110" fillId="0" borderId="87" xfId="535" applyNumberFormat="1" applyFont="1" applyBorder="1" applyAlignment="1">
      <alignment horizontal="center" vertical="center"/>
    </xf>
    <xf numFmtId="3" fontId="9" fillId="0" borderId="44" xfId="75" applyNumberFormat="1" applyFont="1" applyFill="1" applyBorder="1" applyAlignment="1">
      <alignment horizontal="center" vertical="center"/>
    </xf>
    <xf numFmtId="9" fontId="9" fillId="0" borderId="0" xfId="1" applyFont="1" applyFill="1"/>
    <xf numFmtId="2" fontId="129" fillId="0" borderId="0" xfId="1" applyNumberFormat="1" applyFont="1" applyFill="1"/>
    <xf numFmtId="167" fontId="129" fillId="0" borderId="0" xfId="1" applyNumberFormat="1" applyFont="1" applyFill="1"/>
    <xf numFmtId="0" fontId="169" fillId="0" borderId="0" xfId="0" applyFont="1"/>
    <xf numFmtId="9" fontId="87" fillId="0" borderId="0" xfId="1" applyFont="1"/>
    <xf numFmtId="2" fontId="87" fillId="0" borderId="0" xfId="535" applyNumberFormat="1" applyFont="1" applyFill="1"/>
    <xf numFmtId="2" fontId="1" fillId="0" borderId="0" xfId="0" applyNumberFormat="1" applyFont="1"/>
    <xf numFmtId="235" fontId="87" fillId="0" borderId="0" xfId="1" applyNumberFormat="1" applyFont="1" applyFill="1"/>
    <xf numFmtId="168" fontId="110" fillId="0" borderId="40" xfId="1" applyNumberFormat="1" applyFont="1" applyFill="1" applyBorder="1" applyAlignment="1">
      <alignment horizontal="center" vertical="center"/>
    </xf>
    <xf numFmtId="168" fontId="110" fillId="0" borderId="76" xfId="0" applyNumberFormat="1" applyFont="1" applyBorder="1" applyAlignment="1">
      <alignment horizontal="center" vertical="center"/>
    </xf>
    <xf numFmtId="43" fontId="96" fillId="0" borderId="0" xfId="535" applyFont="1" applyFill="1" applyAlignment="1">
      <alignment horizontal="right"/>
    </xf>
    <xf numFmtId="3" fontId="8" fillId="0" borderId="121" xfId="1" applyNumberFormat="1" applyFont="1" applyFill="1" applyBorder="1" applyAlignment="1">
      <alignment horizontal="center" vertical="center"/>
    </xf>
    <xf numFmtId="9" fontId="123" fillId="0" borderId="0" xfId="1" applyFont="1" applyFill="1" applyAlignment="1">
      <alignment horizontal="right"/>
    </xf>
    <xf numFmtId="165" fontId="1" fillId="0" borderId="0" xfId="0" applyNumberFormat="1" applyFont="1"/>
    <xf numFmtId="168" fontId="8" fillId="0" borderId="42" xfId="0" applyNumberFormat="1" applyFont="1" applyBorder="1" applyAlignment="1">
      <alignment horizontal="center" vertical="center" wrapText="1"/>
    </xf>
    <xf numFmtId="168" fontId="8" fillId="0" borderId="78" xfId="0" applyNumberFormat="1" applyFont="1" applyBorder="1" applyAlignment="1">
      <alignment horizontal="center" vertical="center" wrapText="1"/>
    </xf>
    <xf numFmtId="168" fontId="8" fillId="0" borderId="121" xfId="1" applyNumberFormat="1" applyFont="1" applyFill="1" applyBorder="1" applyAlignment="1">
      <alignment horizontal="center" vertical="center"/>
    </xf>
    <xf numFmtId="9" fontId="94" fillId="0" borderId="0" xfId="1" applyFont="1" applyAlignment="1">
      <alignment horizontal="right"/>
    </xf>
    <xf numFmtId="231" fontId="110" fillId="0" borderId="40" xfId="535" applyNumberFormat="1" applyFont="1" applyFill="1" applyBorder="1" applyAlignment="1">
      <alignment horizontal="center" vertical="center"/>
    </xf>
    <xf numFmtId="231" fontId="110" fillId="0" borderId="76" xfId="535" applyNumberFormat="1" applyFont="1" applyFill="1" applyBorder="1" applyAlignment="1">
      <alignment horizontal="center" vertical="center"/>
    </xf>
    <xf numFmtId="231" fontId="110" fillId="0" borderId="44" xfId="535" applyNumberFormat="1" applyFont="1" applyFill="1" applyBorder="1" applyAlignment="1">
      <alignment horizontal="center" vertical="center"/>
    </xf>
    <xf numFmtId="231" fontId="110" fillId="0" borderId="87" xfId="535" applyNumberFormat="1" applyFont="1" applyFill="1" applyBorder="1" applyAlignment="1">
      <alignment horizontal="center" vertical="center"/>
    </xf>
    <xf numFmtId="0" fontId="165" fillId="0" borderId="0" xfId="0" applyFont="1" applyAlignment="1">
      <alignment horizontal="left" vertical="center" indent="1"/>
    </xf>
    <xf numFmtId="168" fontId="9" fillId="2" borderId="0" xfId="0" applyNumberFormat="1" applyFont="1" applyFill="1"/>
    <xf numFmtId="9" fontId="9" fillId="2" borderId="0" xfId="1" applyFont="1" applyFill="1"/>
    <xf numFmtId="9" fontId="8" fillId="0" borderId="52" xfId="508" applyFont="1" applyBorder="1" applyAlignment="1">
      <alignment horizontal="center" vertical="center"/>
    </xf>
    <xf numFmtId="239" fontId="171" fillId="0" borderId="0" xfId="0" applyNumberFormat="1" applyFont="1"/>
    <xf numFmtId="3" fontId="170" fillId="0" borderId="0" xfId="0" applyNumberFormat="1" applyFont="1"/>
    <xf numFmtId="0" fontId="93" fillId="0" borderId="0" xfId="0" applyFont="1"/>
    <xf numFmtId="0" fontId="94" fillId="0" borderId="0" xfId="0" applyFont="1"/>
    <xf numFmtId="0" fontId="105" fillId="0" borderId="0" xfId="0" applyFont="1"/>
    <xf numFmtId="0" fontId="93" fillId="0" borderId="0" xfId="0" applyFont="1" applyAlignment="1">
      <alignment horizontal="right" vertical="center" wrapText="1"/>
    </xf>
    <xf numFmtId="3" fontId="8" fillId="0" borderId="44" xfId="535" applyNumberFormat="1" applyFont="1" applyFill="1" applyBorder="1" applyAlignment="1">
      <alignment horizontal="center" vertical="center" wrapText="1"/>
    </xf>
    <xf numFmtId="0" fontId="114" fillId="0" borderId="76" xfId="0" applyFont="1" applyBorder="1" applyAlignment="1">
      <alignment horizontal="left" vertical="center" wrapText="1"/>
    </xf>
    <xf numFmtId="0" fontId="9" fillId="0" borderId="114" xfId="0" applyFont="1" applyBorder="1" applyAlignment="1">
      <alignment horizontal="left" wrapText="1" indent="1"/>
    </xf>
    <xf numFmtId="0" fontId="107" fillId="0" borderId="114" xfId="2" applyFont="1" applyFill="1" applyBorder="1" applyAlignment="1">
      <alignment horizontal="left" wrapText="1" indent="1"/>
    </xf>
    <xf numFmtId="0" fontId="8" fillId="0" borderId="114" xfId="0" applyFont="1" applyBorder="1" applyAlignment="1">
      <alignment horizontal="left" vertical="top" wrapText="1" indent="2"/>
    </xf>
    <xf numFmtId="0" fontId="111" fillId="2" borderId="0" xfId="0" applyFont="1" applyFill="1"/>
    <xf numFmtId="0" fontId="110" fillId="49" borderId="4" xfId="0" applyFont="1" applyFill="1" applyBorder="1" applyAlignment="1">
      <alignment horizontal="left" vertical="center" wrapText="1"/>
    </xf>
    <xf numFmtId="232" fontId="9" fillId="0" borderId="0" xfId="0" applyNumberFormat="1" applyFont="1" applyAlignment="1">
      <alignment horizontal="left" indent="1"/>
    </xf>
    <xf numFmtId="232" fontId="173" fillId="0" borderId="0" xfId="0" applyNumberFormat="1" applyFont="1" applyAlignment="1">
      <alignment horizontal="left" indent="1"/>
    </xf>
    <xf numFmtId="3" fontId="116" fillId="0" borderId="43" xfId="0" applyNumberFormat="1" applyFont="1" applyBorder="1" applyAlignment="1">
      <alignment horizontal="center"/>
    </xf>
    <xf numFmtId="3" fontId="116" fillId="0" borderId="43" xfId="535" applyNumberFormat="1" applyFont="1" applyFill="1" applyBorder="1" applyAlignment="1">
      <alignment horizontal="center"/>
    </xf>
    <xf numFmtId="0" fontId="8" fillId="46" borderId="42" xfId="575" applyFont="1" applyFill="1" applyBorder="1" applyAlignment="1">
      <alignment horizontal="center" vertical="center" wrapText="1"/>
    </xf>
    <xf numFmtId="3" fontId="116" fillId="0" borderId="42" xfId="0" applyNumberFormat="1" applyFont="1" applyBorder="1" applyAlignment="1">
      <alignment horizontal="center"/>
    </xf>
    <xf numFmtId="3" fontId="116" fillId="0" borderId="42" xfId="535" applyNumberFormat="1" applyFont="1" applyFill="1" applyBorder="1" applyAlignment="1">
      <alignment horizontal="center"/>
    </xf>
    <xf numFmtId="0" fontId="118" fillId="52" borderId="4" xfId="0" applyFont="1" applyFill="1" applyBorder="1" applyAlignment="1">
      <alignment vertical="top" wrapText="1"/>
    </xf>
    <xf numFmtId="168" fontId="114" fillId="0" borderId="65" xfId="0" applyNumberFormat="1" applyFont="1" applyBorder="1" applyAlignment="1">
      <alignment horizontal="center" vertical="center"/>
    </xf>
    <xf numFmtId="0" fontId="176" fillId="52" borderId="4" xfId="0" applyFont="1" applyFill="1" applyBorder="1" applyAlignment="1">
      <alignment vertical="top" wrapText="1"/>
    </xf>
    <xf numFmtId="0" fontId="177" fillId="0" borderId="4" xfId="2" applyFont="1" applyBorder="1" applyAlignment="1">
      <alignment wrapText="1"/>
    </xf>
    <xf numFmtId="49" fontId="178" fillId="40" borderId="41" xfId="0" applyNumberFormat="1" applyFont="1" applyFill="1" applyBorder="1" applyAlignment="1">
      <alignment horizontal="center" vertical="center"/>
    </xf>
    <xf numFmtId="3" fontId="16" fillId="0" borderId="0" xfId="0" applyNumberFormat="1" applyFont="1"/>
    <xf numFmtId="0" fontId="179" fillId="0" borderId="76" xfId="0" applyFont="1" applyBorder="1" applyAlignment="1">
      <alignment horizontal="left" vertical="center"/>
    </xf>
    <xf numFmtId="0" fontId="181" fillId="0" borderId="0" xfId="0" applyFont="1"/>
    <xf numFmtId="0" fontId="175" fillId="0" borderId="40" xfId="0" applyFont="1" applyBorder="1" applyAlignment="1">
      <alignment horizontal="right" vertical="top" wrapText="1"/>
    </xf>
    <xf numFmtId="9" fontId="114" fillId="0" borderId="76" xfId="1" applyFont="1" applyFill="1" applyBorder="1" applyAlignment="1">
      <alignment horizontal="center" vertical="center"/>
    </xf>
    <xf numFmtId="167" fontId="9" fillId="0" borderId="0" xfId="1" applyNumberFormat="1" applyFont="1" applyFill="1"/>
    <xf numFmtId="0" fontId="8" fillId="0" borderId="114" xfId="0" applyFont="1" applyBorder="1" applyAlignment="1">
      <alignment horizontal="left" wrapText="1" indent="1"/>
    </xf>
    <xf numFmtId="0" fontId="8" fillId="2" borderId="114" xfId="0" applyFont="1" applyFill="1" applyBorder="1" applyAlignment="1">
      <alignment horizontal="left" vertical="top" wrapText="1" indent="1"/>
    </xf>
    <xf numFmtId="233" fontId="123" fillId="0" borderId="0" xfId="535" applyNumberFormat="1" applyFont="1" applyFill="1" applyAlignment="1">
      <alignment horizontal="center" vertical="center"/>
    </xf>
    <xf numFmtId="43" fontId="123" fillId="0" borderId="0" xfId="535" applyFont="1" applyFill="1"/>
    <xf numFmtId="230" fontId="167" fillId="0" borderId="0" xfId="0" applyNumberFormat="1" applyFont="1" applyAlignment="1">
      <alignment horizontal="center"/>
    </xf>
    <xf numFmtId="0" fontId="88" fillId="0" borderId="0" xfId="2" applyFont="1" applyFill="1"/>
    <xf numFmtId="0" fontId="179" fillId="0" borderId="76" xfId="0" applyFont="1" applyBorder="1" applyAlignment="1">
      <alignment horizontal="center" vertical="center"/>
    </xf>
    <xf numFmtId="3" fontId="173" fillId="0" borderId="0" xfId="0" applyNumberFormat="1" applyFont="1"/>
    <xf numFmtId="3" fontId="9" fillId="0" borderId="76" xfId="535" applyNumberFormat="1" applyFont="1" applyFill="1" applyBorder="1" applyAlignment="1">
      <alignment horizontal="center" vertical="center"/>
    </xf>
    <xf numFmtId="3" fontId="180" fillId="0" borderId="0" xfId="0" applyNumberFormat="1" applyFont="1"/>
    <xf numFmtId="0" fontId="8" fillId="0" borderId="42" xfId="0" applyFont="1" applyBorder="1" applyAlignment="1">
      <alignment horizontal="center" vertical="center" wrapText="1"/>
    </xf>
    <xf numFmtId="0" fontId="179" fillId="0" borderId="40" xfId="0" applyFont="1" applyBorder="1" applyAlignment="1">
      <alignment horizontal="center" vertical="center" wrapText="1"/>
    </xf>
    <xf numFmtId="178" fontId="1" fillId="0" borderId="0" xfId="1" applyNumberFormat="1" applyFont="1" applyFill="1"/>
    <xf numFmtId="0" fontId="9" fillId="0" borderId="12" xfId="0" applyFont="1" applyBorder="1" applyAlignment="1">
      <alignment horizontal="left" vertical="center" wrapText="1"/>
    </xf>
    <xf numFmtId="0" fontId="9" fillId="0" borderId="92" xfId="0" applyFont="1" applyBorder="1" applyAlignment="1">
      <alignment horizontal="left" vertical="center" wrapText="1"/>
    </xf>
    <xf numFmtId="240" fontId="9" fillId="0" borderId="0" xfId="0" applyNumberFormat="1" applyFont="1"/>
    <xf numFmtId="2" fontId="9" fillId="0" borderId="0" xfId="1" applyNumberFormat="1" applyFont="1" applyFill="1"/>
    <xf numFmtId="241" fontId="31" fillId="0" borderId="0" xfId="0" applyNumberFormat="1" applyFont="1"/>
    <xf numFmtId="9" fontId="183" fillId="0" borderId="0" xfId="1" applyFont="1"/>
    <xf numFmtId="167" fontId="183" fillId="0" borderId="0" xfId="1" applyNumberFormat="1" applyFont="1"/>
    <xf numFmtId="2" fontId="108" fillId="0" borderId="0" xfId="1" applyNumberFormat="1" applyFont="1"/>
    <xf numFmtId="0" fontId="9" fillId="0" borderId="0" xfId="0" applyFont="1" applyAlignment="1">
      <alignment vertical="top" wrapText="1"/>
    </xf>
    <xf numFmtId="0" fontId="114" fillId="0" borderId="4" xfId="0" applyFont="1" applyBorder="1" applyAlignment="1">
      <alignment horizontal="left"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8" fillId="0" borderId="99" xfId="0" applyFont="1" applyBorder="1" applyAlignment="1">
      <alignment horizontal="left" vertical="center"/>
    </xf>
    <xf numFmtId="0" fontId="8" fillId="2" borderId="4" xfId="602"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8" fillId="0" borderId="4" xfId="0" quotePrefix="1" applyFont="1" applyBorder="1" applyAlignment="1">
      <alignment vertical="top" wrapText="1"/>
    </xf>
    <xf numFmtId="178" fontId="9" fillId="0" borderId="40" xfId="0" applyNumberFormat="1" applyFont="1" applyBorder="1" applyAlignment="1">
      <alignment horizontal="center"/>
    </xf>
    <xf numFmtId="178" fontId="9" fillId="0" borderId="40" xfId="0" applyNumberFormat="1" applyFont="1" applyBorder="1" applyAlignment="1">
      <alignment horizontal="center" vertical="center"/>
    </xf>
    <xf numFmtId="178" fontId="9" fillId="0" borderId="76" xfId="0" applyNumberFormat="1" applyFont="1" applyBorder="1" applyAlignment="1">
      <alignment horizontal="center"/>
    </xf>
    <xf numFmtId="9" fontId="9" fillId="0" borderId="40" xfId="1" applyFont="1" applyFill="1" applyBorder="1" applyAlignment="1">
      <alignment horizontal="center"/>
    </xf>
    <xf numFmtId="9" fontId="9" fillId="0" borderId="40" xfId="1" applyFont="1" applyFill="1" applyBorder="1" applyAlignment="1">
      <alignment horizontal="center" vertical="center"/>
    </xf>
    <xf numFmtId="9" fontId="9" fillId="0" borderId="76" xfId="1" applyFont="1" applyFill="1" applyBorder="1" applyAlignment="1">
      <alignment horizontal="center"/>
    </xf>
    <xf numFmtId="167" fontId="9" fillId="0" borderId="0" xfId="1" applyNumberFormat="1" applyFont="1" applyFill="1" applyAlignment="1">
      <alignment horizontal="center" vertical="center"/>
    </xf>
    <xf numFmtId="167" fontId="114" fillId="0" borderId="76" xfId="1" applyNumberFormat="1" applyFont="1" applyFill="1" applyBorder="1" applyAlignment="1">
      <alignment horizontal="center" vertical="center"/>
    </xf>
    <xf numFmtId="167" fontId="114" fillId="0" borderId="76" xfId="535" applyNumberFormat="1" applyFont="1" applyFill="1" applyBorder="1" applyAlignment="1">
      <alignment horizontal="center" vertical="center"/>
    </xf>
    <xf numFmtId="9" fontId="9" fillId="0" borderId="76" xfId="1" applyFont="1" applyFill="1" applyBorder="1" applyAlignment="1">
      <alignment horizontal="center" vertical="center"/>
    </xf>
    <xf numFmtId="3" fontId="8" fillId="0" borderId="76" xfId="0" applyNumberFormat="1" applyFont="1" applyBorder="1" applyAlignment="1">
      <alignment horizontal="center"/>
    </xf>
    <xf numFmtId="9" fontId="8" fillId="0" borderId="76" xfId="0" applyNumberFormat="1" applyFont="1" applyBorder="1" applyAlignment="1">
      <alignment horizontal="center"/>
    </xf>
    <xf numFmtId="0" fontId="179" fillId="0" borderId="42" xfId="0" applyFont="1" applyBorder="1" applyAlignment="1">
      <alignment horizontal="right" vertical="top"/>
    </xf>
    <xf numFmtId="242" fontId="129" fillId="0" borderId="0" xfId="1" applyNumberFormat="1" applyFont="1"/>
    <xf numFmtId="0" fontId="110" fillId="40" borderId="40" xfId="0" applyFont="1" applyFill="1" applyBorder="1" applyAlignment="1">
      <alignment horizontal="center" vertical="center" wrapText="1"/>
    </xf>
    <xf numFmtId="0" fontId="124" fillId="0" borderId="0" xfId="0" applyFont="1" applyAlignment="1">
      <alignment horizontal="left" vertical="top"/>
    </xf>
    <xf numFmtId="0" fontId="128" fillId="0" borderId="0" xfId="0" applyFont="1" applyAlignment="1">
      <alignment wrapText="1"/>
    </xf>
    <xf numFmtId="0" fontId="93" fillId="0" borderId="0" xfId="0" applyFont="1" applyAlignment="1">
      <alignment wrapText="1"/>
    </xf>
    <xf numFmtId="0" fontId="8" fillId="0" borderId="0" xfId="0" applyFont="1" applyAlignment="1">
      <alignment vertical="top"/>
    </xf>
    <xf numFmtId="0" fontId="8" fillId="0" borderId="40" xfId="0" applyFont="1" applyBorder="1" applyAlignment="1">
      <alignment horizontal="right" vertical="center" wrapText="1"/>
    </xf>
    <xf numFmtId="178" fontId="8" fillId="0" borderId="40" xfId="0" quotePrefix="1" applyNumberFormat="1" applyFont="1" applyBorder="1" applyAlignment="1">
      <alignment horizontal="center" vertical="center" wrapText="1"/>
    </xf>
    <xf numFmtId="0" fontId="114" fillId="0" borderId="40" xfId="0" applyFont="1" applyBorder="1" applyAlignment="1">
      <alignment horizontal="right" vertical="center" wrapText="1"/>
    </xf>
    <xf numFmtId="0" fontId="114" fillId="0" borderId="44" xfId="0" applyFont="1" applyBorder="1" applyAlignment="1">
      <alignment horizontal="center" vertical="center" wrapText="1"/>
    </xf>
    <xf numFmtId="178" fontId="114" fillId="0" borderId="40" xfId="0" applyNumberFormat="1" applyFont="1" applyBorder="1" applyAlignment="1">
      <alignment horizontal="center" vertical="center" wrapText="1"/>
    </xf>
    <xf numFmtId="0" fontId="114" fillId="0" borderId="40" xfId="0" applyFont="1" applyBorder="1" applyAlignment="1">
      <alignment horizontal="center" vertical="center" wrapText="1"/>
    </xf>
    <xf numFmtId="4" fontId="114" fillId="0" borderId="40"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2" fontId="114" fillId="0" borderId="40" xfId="0" applyNumberFormat="1" applyFont="1" applyBorder="1" applyAlignment="1">
      <alignment horizontal="center" vertical="center" wrapText="1"/>
    </xf>
    <xf numFmtId="2" fontId="8" fillId="0" borderId="40" xfId="0" applyNumberFormat="1" applyFont="1" applyBorder="1" applyAlignment="1">
      <alignment horizontal="center" vertical="center" wrapText="1"/>
    </xf>
    <xf numFmtId="168" fontId="114" fillId="0" borderId="40" xfId="535" applyNumberFormat="1" applyFont="1" applyFill="1" applyBorder="1" applyAlignment="1">
      <alignment horizontal="center" vertical="center" wrapText="1"/>
    </xf>
    <xf numFmtId="168" fontId="8" fillId="0" borderId="40" xfId="535" applyNumberFormat="1" applyFont="1" applyFill="1" applyBorder="1" applyAlignment="1">
      <alignment horizontal="center" vertical="center" wrapText="1"/>
    </xf>
    <xf numFmtId="1" fontId="114" fillId="0" borderId="40" xfId="0" applyNumberFormat="1" applyFont="1" applyBorder="1" applyAlignment="1">
      <alignment horizontal="center" vertical="center" wrapText="1"/>
    </xf>
    <xf numFmtId="1" fontId="8" fillId="0" borderId="40" xfId="0" applyNumberFormat="1" applyFont="1" applyBorder="1" applyAlignment="1">
      <alignment horizontal="center" vertical="center" wrapText="1"/>
    </xf>
    <xf numFmtId="168" fontId="114" fillId="0" borderId="40" xfId="0" quotePrefix="1" applyNumberFormat="1" applyFont="1" applyBorder="1" applyAlignment="1">
      <alignment horizontal="center" vertical="center" wrapText="1"/>
    </xf>
    <xf numFmtId="3" fontId="114" fillId="0" borderId="40" xfId="0" applyNumberFormat="1" applyFont="1" applyBorder="1" applyAlignment="1">
      <alignment horizontal="center" vertical="center" wrapText="1"/>
    </xf>
    <xf numFmtId="0" fontId="9" fillId="0" borderId="27" xfId="0" applyFont="1" applyBorder="1" applyAlignment="1">
      <alignmen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40" xfId="0" applyFont="1" applyBorder="1" applyAlignment="1">
      <alignment horizontal="left" vertical="top" wrapText="1"/>
    </xf>
    <xf numFmtId="0" fontId="8" fillId="0" borderId="40" xfId="0" applyFont="1" applyBorder="1" applyAlignment="1">
      <alignment horizontal="left" vertical="top"/>
    </xf>
    <xf numFmtId="0" fontId="110" fillId="0" borderId="45" xfId="0" applyFont="1" applyBorder="1" applyAlignment="1">
      <alignment horizontal="left" vertical="center" wrapText="1"/>
    </xf>
    <xf numFmtId="0" fontId="110" fillId="0" borderId="0" xfId="0" applyFont="1" applyAlignment="1">
      <alignment horizontal="left" vertical="center"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100" fillId="44" borderId="61" xfId="0" applyFont="1" applyFill="1" applyBorder="1" applyAlignment="1">
      <alignment horizontal="left" vertical="center"/>
    </xf>
    <xf numFmtId="0" fontId="100" fillId="44" borderId="62" xfId="0" applyFont="1" applyFill="1" applyBorder="1" applyAlignment="1">
      <alignment horizontal="left" vertical="center"/>
    </xf>
    <xf numFmtId="0" fontId="110" fillId="40" borderId="43" xfId="0" applyFont="1" applyFill="1" applyBorder="1" applyAlignment="1">
      <alignment horizontal="center" vertical="center"/>
    </xf>
    <xf numFmtId="0" fontId="110" fillId="40" borderId="44" xfId="0" applyFont="1" applyFill="1" applyBorder="1" applyAlignment="1">
      <alignment horizontal="center" vertical="center"/>
    </xf>
    <xf numFmtId="0" fontId="110" fillId="40" borderId="40" xfId="0" applyFont="1" applyFill="1" applyBorder="1" applyAlignment="1">
      <alignment horizontal="center" vertical="center"/>
    </xf>
    <xf numFmtId="0" fontId="110" fillId="40" borderId="41" xfId="0" applyFont="1" applyFill="1" applyBorder="1" applyAlignment="1">
      <alignment horizontal="center" vertical="center"/>
    </xf>
    <xf numFmtId="0" fontId="110" fillId="40" borderId="42" xfId="0" applyFont="1" applyFill="1" applyBorder="1" applyAlignment="1">
      <alignment horizontal="center" vertical="center"/>
    </xf>
    <xf numFmtId="0" fontId="8" fillId="0" borderId="42" xfId="0" applyFont="1" applyBorder="1" applyAlignment="1">
      <alignment horizontal="left" wrapText="1"/>
    </xf>
    <xf numFmtId="0" fontId="8" fillId="0" borderId="43" xfId="0" applyFont="1" applyBorder="1" applyAlignment="1">
      <alignment horizontal="left" wrapText="1"/>
    </xf>
    <xf numFmtId="0" fontId="8" fillId="0" borderId="78" xfId="0" applyFont="1" applyBorder="1" applyAlignment="1">
      <alignment horizontal="left" wrapText="1"/>
    </xf>
    <xf numFmtId="0" fontId="100" fillId="44" borderId="38" xfId="0" applyFont="1" applyFill="1" applyBorder="1" applyAlignment="1">
      <alignment horizontal="left" vertical="center"/>
    </xf>
    <xf numFmtId="0" fontId="100" fillId="44" borderId="39" xfId="0" applyFont="1" applyFill="1" applyBorder="1" applyAlignment="1">
      <alignment horizontal="left" vertical="center"/>
    </xf>
    <xf numFmtId="1" fontId="8" fillId="0" borderId="40" xfId="0" applyNumberFormat="1" applyFont="1" applyBorder="1" applyAlignment="1">
      <alignment horizontal="left" vertical="top" wrapText="1"/>
    </xf>
    <xf numFmtId="1" fontId="8" fillId="0" borderId="42" xfId="0" applyNumberFormat="1" applyFont="1" applyBorder="1" applyAlignment="1">
      <alignment horizontal="left" vertical="top" wrapText="1"/>
    </xf>
    <xf numFmtId="1" fontId="8" fillId="0" borderId="43" xfId="0" applyNumberFormat="1" applyFont="1" applyBorder="1" applyAlignment="1">
      <alignment horizontal="left" vertical="top" wrapText="1"/>
    </xf>
    <xf numFmtId="1" fontId="8" fillId="0" borderId="44" xfId="0" applyNumberFormat="1" applyFont="1" applyBorder="1" applyAlignment="1">
      <alignment horizontal="left" vertical="top" wrapText="1"/>
    </xf>
    <xf numFmtId="9" fontId="8" fillId="0" borderId="0" xfId="1" applyFont="1" applyBorder="1" applyAlignment="1">
      <alignment horizontal="center" vertical="center"/>
    </xf>
    <xf numFmtId="0" fontId="100" fillId="44" borderId="47" xfId="0" applyFont="1" applyFill="1" applyBorder="1" applyAlignment="1">
      <alignment horizontal="left" vertical="center"/>
    </xf>
    <xf numFmtId="0" fontId="100" fillId="44" borderId="0" xfId="0" applyFont="1" applyFill="1" applyAlignment="1">
      <alignment horizontal="left" vertical="center"/>
    </xf>
    <xf numFmtId="9" fontId="8" fillId="0" borderId="81" xfId="1" quotePrefix="1" applyFont="1" applyBorder="1" applyAlignment="1">
      <alignment horizontal="center" vertical="center"/>
    </xf>
    <xf numFmtId="9" fontId="8" fillId="0" borderId="43" xfId="1" quotePrefix="1" applyFont="1" applyBorder="1" applyAlignment="1">
      <alignment horizontal="center" vertical="center"/>
    </xf>
    <xf numFmtId="9" fontId="8" fillId="0" borderId="78" xfId="1" applyFont="1" applyBorder="1" applyAlignment="1">
      <alignment horizontal="center" vertical="center"/>
    </xf>
    <xf numFmtId="9" fontId="8" fillId="0" borderId="122" xfId="1" quotePrefix="1" applyFont="1" applyBorder="1" applyAlignment="1">
      <alignment horizontal="center" vertical="center"/>
    </xf>
    <xf numFmtId="9" fontId="8" fillId="0" borderId="52" xfId="1" quotePrefix="1" applyFont="1" applyBorder="1" applyAlignment="1">
      <alignment horizontal="center" vertical="center"/>
    </xf>
    <xf numFmtId="9" fontId="8" fillId="0" borderId="79" xfId="1" applyFont="1" applyBorder="1" applyAlignment="1">
      <alignment horizontal="center" vertical="center"/>
    </xf>
    <xf numFmtId="9" fontId="8" fillId="0" borderId="42" xfId="1" quotePrefix="1" applyFont="1" applyFill="1" applyBorder="1" applyAlignment="1">
      <alignment horizontal="left" vertical="center" wrapText="1"/>
    </xf>
    <xf numFmtId="9" fontId="8" fillId="0" borderId="43" xfId="1" quotePrefix="1" applyFont="1" applyFill="1" applyBorder="1" applyAlignment="1">
      <alignment horizontal="left" vertical="center" wrapText="1"/>
    </xf>
    <xf numFmtId="9" fontId="8" fillId="0" borderId="44" xfId="1" quotePrefix="1" applyFont="1" applyFill="1" applyBorder="1" applyAlignment="1">
      <alignment horizontal="left" vertical="center" wrapText="1"/>
    </xf>
    <xf numFmtId="1" fontId="179" fillId="0" borderId="42" xfId="0" applyNumberFormat="1" applyFont="1" applyBorder="1" applyAlignment="1">
      <alignment horizontal="left" vertical="top" wrapText="1"/>
    </xf>
    <xf numFmtId="1" fontId="179" fillId="0" borderId="43" xfId="0" applyNumberFormat="1" applyFont="1" applyBorder="1" applyAlignment="1">
      <alignment horizontal="left" vertical="top" wrapText="1"/>
    </xf>
    <xf numFmtId="0" fontId="114" fillId="0" borderId="50" xfId="0" applyFont="1" applyBorder="1" applyAlignment="1">
      <alignment horizontal="left" vertical="top" wrapText="1"/>
    </xf>
    <xf numFmtId="0" fontId="8" fillId="0" borderId="50" xfId="0" applyFont="1" applyBorder="1" applyAlignment="1">
      <alignment horizontal="left" vertical="top" wrapText="1"/>
    </xf>
    <xf numFmtId="0" fontId="83" fillId="44" borderId="0" xfId="0" applyFont="1" applyFill="1" applyAlignment="1">
      <alignment horizontal="left" vertical="center"/>
    </xf>
    <xf numFmtId="166" fontId="84" fillId="40" borderId="0" xfId="0" applyNumberFormat="1" applyFont="1" applyFill="1" applyAlignment="1">
      <alignment horizontal="left" vertical="justify"/>
    </xf>
    <xf numFmtId="0" fontId="82" fillId="0" borderId="0" xfId="0" applyFont="1" applyAlignment="1">
      <alignment horizontal="left" wrapText="1"/>
    </xf>
    <xf numFmtId="0" fontId="100" fillId="44" borderId="42" xfId="0" applyFont="1" applyFill="1" applyBorder="1" applyAlignment="1">
      <alignment horizontal="left" vertical="center"/>
    </xf>
    <xf numFmtId="0" fontId="100" fillId="44" borderId="43" xfId="0" applyFont="1" applyFill="1" applyBorder="1" applyAlignment="1">
      <alignment horizontal="left" vertical="center"/>
    </xf>
    <xf numFmtId="0" fontId="100" fillId="44" borderId="44" xfId="0" applyFont="1" applyFill="1" applyBorder="1" applyAlignment="1">
      <alignment horizontal="left" vertical="center"/>
    </xf>
    <xf numFmtId="0" fontId="8" fillId="0" borderId="40" xfId="0" applyFont="1" applyBorder="1" applyAlignment="1">
      <alignment horizontal="left" wrapText="1"/>
    </xf>
    <xf numFmtId="0" fontId="110" fillId="0" borderId="42" xfId="0" applyFont="1" applyBorder="1" applyAlignment="1">
      <alignment horizontal="left" vertical="center" wrapText="1"/>
    </xf>
    <xf numFmtId="0" fontId="110" fillId="0" borderId="43" xfId="0" applyFont="1" applyBorder="1" applyAlignment="1">
      <alignment horizontal="left" vertical="center" wrapText="1"/>
    </xf>
    <xf numFmtId="0" fontId="110" fillId="0" borderId="44" xfId="0" applyFont="1" applyBorder="1" applyAlignment="1">
      <alignment horizontal="left" vertical="center" wrapText="1"/>
    </xf>
    <xf numFmtId="0" fontId="8" fillId="0" borderId="40" xfId="0" applyFont="1" applyBorder="1" applyAlignment="1">
      <alignment horizontal="left" vertical="center" wrapText="1"/>
    </xf>
    <xf numFmtId="0" fontId="6" fillId="40" borderId="36" xfId="0" applyFont="1" applyFill="1" applyBorder="1" applyAlignment="1">
      <alignment horizontal="center" vertical="center" wrapText="1"/>
    </xf>
    <xf numFmtId="0" fontId="6" fillId="40" borderId="37" xfId="0" applyFont="1" applyFill="1" applyBorder="1" applyAlignment="1">
      <alignment horizontal="center" vertical="center" wrapText="1"/>
    </xf>
    <xf numFmtId="0" fontId="6" fillId="40" borderId="33" xfId="0" applyFont="1" applyFill="1" applyBorder="1" applyAlignment="1">
      <alignment horizontal="center" vertical="center"/>
    </xf>
    <xf numFmtId="0" fontId="6" fillId="40" borderId="34" xfId="0" applyFont="1" applyFill="1" applyBorder="1" applyAlignment="1">
      <alignment horizontal="center" vertical="center"/>
    </xf>
    <xf numFmtId="0" fontId="100" fillId="44" borderId="46" xfId="0" applyFont="1" applyFill="1" applyBorder="1" applyAlignment="1">
      <alignment horizontal="left" vertical="center"/>
    </xf>
    <xf numFmtId="0" fontId="100" fillId="44" borderId="35" xfId="0" applyFont="1" applyFill="1" applyBorder="1" applyAlignment="1">
      <alignment horizontal="left" vertical="center"/>
    </xf>
    <xf numFmtId="0" fontId="100" fillId="44" borderId="36" xfId="0" applyFont="1" applyFill="1" applyBorder="1" applyAlignment="1">
      <alignment horizontal="left" vertical="center"/>
    </xf>
    <xf numFmtId="0" fontId="100" fillId="44" borderId="37" xfId="0" applyFont="1" applyFill="1" applyBorder="1" applyAlignment="1">
      <alignment horizontal="left" vertical="center"/>
    </xf>
    <xf numFmtId="0" fontId="109" fillId="0" borderId="40" xfId="0" applyFont="1" applyBorder="1" applyAlignment="1">
      <alignment horizontal="left" vertical="top" wrapText="1"/>
    </xf>
    <xf numFmtId="0" fontId="9" fillId="0" borderId="40" xfId="0" applyFont="1" applyBorder="1" applyAlignment="1">
      <alignment horizontal="left" vertical="top" wrapText="1"/>
    </xf>
    <xf numFmtId="0" fontId="9" fillId="0" borderId="76" xfId="0" applyFont="1" applyBorder="1" applyAlignment="1">
      <alignment horizontal="left" vertical="center"/>
    </xf>
    <xf numFmtId="0" fontId="6" fillId="0" borderId="76" xfId="0" applyFont="1" applyBorder="1" applyAlignment="1">
      <alignment horizontal="left" vertical="center" wrapText="1"/>
    </xf>
    <xf numFmtId="0" fontId="9" fillId="0" borderId="76" xfId="0" applyFont="1" applyBorder="1" applyAlignment="1">
      <alignment horizontal="left" vertical="center" indent="1"/>
    </xf>
    <xf numFmtId="0" fontId="6" fillId="0" borderId="76" xfId="0" applyFont="1" applyBorder="1" applyAlignment="1">
      <alignment horizontal="left" vertical="center"/>
    </xf>
    <xf numFmtId="0" fontId="9" fillId="0" borderId="42" xfId="0" applyFont="1" applyBorder="1" applyAlignment="1">
      <alignment horizontal="left"/>
    </xf>
    <xf numFmtId="0" fontId="9" fillId="0" borderId="43" xfId="0" applyFont="1" applyBorder="1" applyAlignment="1">
      <alignment horizontal="left"/>
    </xf>
    <xf numFmtId="0" fontId="9" fillId="0" borderId="44" xfId="0" applyFont="1" applyBorder="1" applyAlignment="1">
      <alignment horizontal="left"/>
    </xf>
    <xf numFmtId="0" fontId="186" fillId="0" borderId="40" xfId="2" applyFont="1" applyBorder="1" applyAlignment="1">
      <alignment horizontal="left" vertical="top" wrapText="1"/>
    </xf>
    <xf numFmtId="0" fontId="8" fillId="0" borderId="40" xfId="0" applyFont="1" applyBorder="1" applyAlignment="1">
      <alignment vertical="top" wrapText="1"/>
    </xf>
    <xf numFmtId="0" fontId="110" fillId="40" borderId="50" xfId="0" applyFont="1" applyFill="1" applyBorder="1" applyAlignment="1">
      <alignment horizontal="center" vertical="center"/>
    </xf>
    <xf numFmtId="43" fontId="108" fillId="0" borderId="45" xfId="535" applyFont="1" applyBorder="1" applyAlignment="1">
      <alignment horizontal="center"/>
    </xf>
    <xf numFmtId="43" fontId="108" fillId="0" borderId="0" xfId="535" applyFont="1" applyAlignment="1">
      <alignment horizontal="center"/>
    </xf>
    <xf numFmtId="0" fontId="100" fillId="44" borderId="70" xfId="0" applyFont="1" applyFill="1" applyBorder="1" applyAlignment="1">
      <alignment horizontal="left" vertical="center"/>
    </xf>
    <xf numFmtId="0" fontId="114" fillId="0" borderId="42" xfId="0" applyFont="1" applyBorder="1" applyAlignment="1">
      <alignment horizontal="left" vertical="top" wrapText="1"/>
    </xf>
    <xf numFmtId="178" fontId="114" fillId="0" borderId="105" xfId="535" applyNumberFormat="1" applyFont="1" applyFill="1" applyBorder="1" applyAlignment="1">
      <alignment horizontal="center" vertical="center"/>
    </xf>
    <xf numFmtId="178" fontId="114" fillId="0" borderId="106" xfId="535" applyNumberFormat="1" applyFont="1" applyFill="1" applyBorder="1" applyAlignment="1">
      <alignment horizontal="center" vertical="center"/>
    </xf>
    <xf numFmtId="178" fontId="114" fillId="0" borderId="107" xfId="535" applyNumberFormat="1" applyFont="1" applyFill="1" applyBorder="1" applyAlignment="1">
      <alignment horizontal="center" vertical="center"/>
    </xf>
    <xf numFmtId="0" fontId="114" fillId="0" borderId="42" xfId="0" applyFont="1" applyBorder="1" applyAlignment="1">
      <alignment horizontal="left" vertical="center"/>
    </xf>
    <xf numFmtId="0" fontId="114" fillId="0" borderId="43" xfId="0" applyFont="1" applyBorder="1" applyAlignment="1">
      <alignment horizontal="left" vertical="center"/>
    </xf>
    <xf numFmtId="0" fontId="114" fillId="0" borderId="44" xfId="0" applyFont="1" applyBorder="1" applyAlignment="1">
      <alignment horizontal="left" vertical="center"/>
    </xf>
    <xf numFmtId="0" fontId="124" fillId="51" borderId="75" xfId="0" applyFont="1" applyFill="1" applyBorder="1" applyAlignment="1">
      <alignment horizontal="center" vertical="center"/>
    </xf>
    <xf numFmtId="0" fontId="124" fillId="45" borderId="108" xfId="0" applyFont="1" applyFill="1" applyBorder="1" applyAlignment="1">
      <alignment horizontal="center" vertical="center"/>
    </xf>
    <xf numFmtId="0" fontId="124" fillId="45" borderId="109" xfId="0" applyFont="1" applyFill="1" applyBorder="1" applyAlignment="1">
      <alignment horizontal="center" vertical="center"/>
    </xf>
    <xf numFmtId="0" fontId="124" fillId="45" borderId="110" xfId="0" applyFont="1" applyFill="1" applyBorder="1" applyAlignment="1">
      <alignment horizontal="center" vertical="center"/>
    </xf>
    <xf numFmtId="0" fontId="124" fillId="45" borderId="111" xfId="0" applyFont="1" applyFill="1" applyBorder="1" applyAlignment="1">
      <alignment horizontal="center" vertical="center"/>
    </xf>
    <xf numFmtId="0" fontId="124" fillId="45" borderId="49" xfId="0" applyFont="1" applyFill="1" applyBorder="1" applyAlignment="1">
      <alignment horizontal="center" vertical="center"/>
    </xf>
    <xf numFmtId="0" fontId="110" fillId="40" borderId="35" xfId="0" applyFont="1" applyFill="1" applyBorder="1" applyAlignment="1">
      <alignment horizontal="center" vertical="center"/>
    </xf>
    <xf numFmtId="0" fontId="110" fillId="40" borderId="36" xfId="0" applyFont="1" applyFill="1" applyBorder="1" applyAlignment="1">
      <alignment horizontal="center" vertical="center"/>
    </xf>
    <xf numFmtId="0" fontId="110" fillId="40" borderId="34" xfId="0" applyFont="1" applyFill="1" applyBorder="1" applyAlignment="1">
      <alignment horizontal="center" vertical="center" wrapText="1"/>
    </xf>
    <xf numFmtId="0" fontId="110" fillId="40" borderId="46" xfId="0" applyFont="1" applyFill="1" applyBorder="1" applyAlignment="1">
      <alignment horizontal="center" vertical="center"/>
    </xf>
    <xf numFmtId="0" fontId="11" fillId="0" borderId="0" xfId="0" applyFont="1" applyAlignment="1">
      <alignment horizontal="left" vertical="top" wrapText="1"/>
    </xf>
    <xf numFmtId="0" fontId="8" fillId="0" borderId="40" xfId="0" applyFont="1" applyBorder="1" applyAlignment="1">
      <alignment horizontal="left" vertical="center"/>
    </xf>
    <xf numFmtId="43" fontId="104" fillId="0" borderId="0" xfId="535" applyFont="1" applyAlignment="1">
      <alignment horizontal="center"/>
    </xf>
    <xf numFmtId="0" fontId="96" fillId="0" borderId="47" xfId="0" applyFont="1" applyBorder="1" applyAlignment="1">
      <alignment horizontal="center"/>
    </xf>
    <xf numFmtId="0" fontId="96" fillId="0" borderId="0" xfId="0" applyFont="1" applyAlignment="1">
      <alignment horizontal="center"/>
    </xf>
    <xf numFmtId="0" fontId="114" fillId="0" borderId="40" xfId="0" applyFont="1" applyBorder="1" applyAlignment="1">
      <alignment horizontal="left" vertical="top" wrapText="1"/>
    </xf>
    <xf numFmtId="0" fontId="8" fillId="0" borderId="40" xfId="0" applyFont="1" applyBorder="1" applyAlignment="1">
      <alignment horizontal="left"/>
    </xf>
    <xf numFmtId="0" fontId="110" fillId="40" borderId="45" xfId="0" applyFont="1" applyFill="1" applyBorder="1" applyAlignment="1">
      <alignment horizontal="center" vertical="center"/>
    </xf>
    <xf numFmtId="0" fontId="110" fillId="40" borderId="0" xfId="0" applyFont="1" applyFill="1" applyAlignment="1">
      <alignment horizontal="center" vertical="center"/>
    </xf>
    <xf numFmtId="0" fontId="100" fillId="44" borderId="47" xfId="0" applyFont="1" applyFill="1" applyBorder="1" applyAlignment="1">
      <alignment horizontal="center" vertical="center"/>
    </xf>
    <xf numFmtId="0" fontId="100" fillId="44" borderId="0" xfId="0" applyFont="1" applyFill="1" applyAlignment="1">
      <alignment horizontal="center" vertical="center"/>
    </xf>
    <xf numFmtId="0" fontId="110" fillId="46" borderId="49" xfId="0" applyFont="1" applyFill="1" applyBorder="1" applyAlignment="1">
      <alignment horizontal="center" vertical="center"/>
    </xf>
    <xf numFmtId="17" fontId="110" fillId="40" borderId="42" xfId="0" quotePrefix="1" applyNumberFormat="1" applyFont="1" applyFill="1" applyBorder="1" applyAlignment="1">
      <alignment horizontal="center" vertical="center"/>
    </xf>
    <xf numFmtId="17" fontId="110" fillId="40" borderId="43" xfId="0" quotePrefix="1" applyNumberFormat="1" applyFont="1" applyFill="1" applyBorder="1" applyAlignment="1">
      <alignment horizontal="center" vertical="center"/>
    </xf>
    <xf numFmtId="17" fontId="110" fillId="46" borderId="43" xfId="0" quotePrefix="1" applyNumberFormat="1" applyFont="1" applyFill="1" applyBorder="1" applyAlignment="1">
      <alignment horizontal="center" vertical="center"/>
    </xf>
    <xf numFmtId="17" fontId="110" fillId="46" borderId="44" xfId="0" quotePrefix="1" applyNumberFormat="1" applyFont="1" applyFill="1" applyBorder="1" applyAlignment="1">
      <alignment horizontal="center" vertical="center"/>
    </xf>
    <xf numFmtId="0" fontId="110" fillId="40" borderId="59" xfId="0" applyFont="1" applyFill="1" applyBorder="1" applyAlignment="1">
      <alignment horizontal="center" vertical="center"/>
    </xf>
    <xf numFmtId="0" fontId="110" fillId="40" borderId="48" xfId="0" applyFont="1" applyFill="1" applyBorder="1" applyAlignment="1">
      <alignment horizontal="center" vertical="center"/>
    </xf>
    <xf numFmtId="0" fontId="110" fillId="40" borderId="49" xfId="0" applyFont="1" applyFill="1" applyBorder="1" applyAlignment="1">
      <alignment horizontal="center" vertical="center"/>
    </xf>
    <xf numFmtId="0" fontId="110" fillId="40" borderId="80" xfId="0" applyFont="1" applyFill="1" applyBorder="1" applyAlignment="1">
      <alignment horizontal="center" vertical="center"/>
    </xf>
    <xf numFmtId="49" fontId="110" fillId="40" borderId="60" xfId="0" applyNumberFormat="1" applyFont="1" applyFill="1" applyBorder="1" applyAlignment="1">
      <alignment horizontal="center" vertical="center"/>
    </xf>
    <xf numFmtId="49" fontId="110" fillId="40" borderId="49" xfId="0" applyNumberFormat="1" applyFont="1" applyFill="1" applyBorder="1" applyAlignment="1">
      <alignment horizontal="center" vertical="center"/>
    </xf>
    <xf numFmtId="49" fontId="110" fillId="40" borderId="80" xfId="0" applyNumberFormat="1" applyFont="1" applyFill="1" applyBorder="1" applyAlignment="1">
      <alignment horizontal="center" vertical="center"/>
    </xf>
    <xf numFmtId="0" fontId="8" fillId="0" borderId="42" xfId="0" applyFont="1" applyBorder="1" applyAlignment="1">
      <alignment horizontal="left" vertical="top"/>
    </xf>
    <xf numFmtId="0" fontId="8" fillId="0" borderId="43" xfId="0" applyFont="1" applyBorder="1" applyAlignment="1">
      <alignment horizontal="left" vertical="top"/>
    </xf>
    <xf numFmtId="0" fontId="8" fillId="0" borderId="44" xfId="0" applyFont="1" applyBorder="1" applyAlignment="1">
      <alignment horizontal="left" vertical="top"/>
    </xf>
    <xf numFmtId="0" fontId="110" fillId="40" borderId="74" xfId="0" applyFont="1" applyFill="1" applyBorder="1" applyAlignment="1">
      <alignment horizontal="center" vertical="center" wrapText="1"/>
    </xf>
    <xf numFmtId="49" fontId="110" fillId="40" borderId="61" xfId="0" applyNumberFormat="1" applyFont="1" applyFill="1" applyBorder="1" applyAlignment="1">
      <alignment horizontal="center" vertical="center"/>
    </xf>
    <xf numFmtId="49" fontId="110" fillId="40" borderId="62" xfId="0" applyNumberFormat="1" applyFont="1" applyFill="1" applyBorder="1" applyAlignment="1">
      <alignment horizontal="center" vertical="center"/>
    </xf>
    <xf numFmtId="49" fontId="110" fillId="40" borderId="112" xfId="0" applyNumberFormat="1" applyFont="1" applyFill="1" applyBorder="1" applyAlignment="1">
      <alignment horizontal="center" vertical="center"/>
    </xf>
    <xf numFmtId="0" fontId="110" fillId="40" borderId="39" xfId="0" applyFont="1" applyFill="1" applyBorder="1" applyAlignment="1">
      <alignment horizontal="center" vertical="center" wrapText="1"/>
    </xf>
    <xf numFmtId="0" fontId="110" fillId="40" borderId="49" xfId="0" applyFont="1" applyFill="1" applyBorder="1" applyAlignment="1">
      <alignment horizontal="center" vertical="center" wrapText="1"/>
    </xf>
    <xf numFmtId="49" fontId="110" fillId="40" borderId="73" xfId="0" applyNumberFormat="1" applyFont="1" applyFill="1" applyBorder="1" applyAlignment="1">
      <alignment horizontal="center" vertical="center"/>
    </xf>
    <xf numFmtId="0" fontId="107" fillId="0" borderId="45" xfId="2" applyFont="1" applyFill="1" applyBorder="1" applyAlignment="1">
      <alignment horizontal="left" vertical="top"/>
    </xf>
    <xf numFmtId="0" fontId="107" fillId="0" borderId="0" xfId="2" applyFont="1" applyFill="1" applyBorder="1" applyAlignment="1">
      <alignment horizontal="left" vertical="top"/>
    </xf>
    <xf numFmtId="0" fontId="107" fillId="0" borderId="59" xfId="2" applyFont="1" applyFill="1" applyBorder="1" applyAlignment="1">
      <alignment horizontal="left" vertical="top"/>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69" xfId="0" applyFont="1" applyBorder="1" applyAlignment="1">
      <alignment horizontal="left" vertical="top" wrapText="1"/>
    </xf>
    <xf numFmtId="0" fontId="8" fillId="0" borderId="63" xfId="0" applyFont="1" applyBorder="1" applyAlignment="1">
      <alignment horizontal="right" vertical="top"/>
    </xf>
    <xf numFmtId="0" fontId="8" fillId="0" borderId="45" xfId="0" applyFont="1" applyBorder="1" applyAlignment="1">
      <alignment horizontal="right" vertical="top"/>
    </xf>
    <xf numFmtId="0" fontId="8" fillId="0" borderId="51" xfId="0" applyFont="1" applyBorder="1" applyAlignment="1">
      <alignment horizontal="right" vertical="top"/>
    </xf>
    <xf numFmtId="0" fontId="8" fillId="0" borderId="48" xfId="0" applyFont="1" applyBorder="1" applyAlignment="1">
      <alignment horizontal="right" vertical="top"/>
    </xf>
    <xf numFmtId="0" fontId="107" fillId="0" borderId="0" xfId="2" applyFont="1" applyFill="1" applyBorder="1" applyAlignment="1">
      <alignment horizontal="left" vertical="top" wrapText="1"/>
    </xf>
    <xf numFmtId="0" fontId="107" fillId="0" borderId="59" xfId="2" applyFont="1" applyFill="1" applyBorder="1" applyAlignment="1">
      <alignment horizontal="left" vertical="top" wrapText="1"/>
    </xf>
    <xf numFmtId="0" fontId="9" fillId="0" borderId="0" xfId="0" applyFont="1" applyAlignment="1">
      <alignment vertical="top" wrapText="1"/>
    </xf>
    <xf numFmtId="0" fontId="100" fillId="44" borderId="60" xfId="0" applyFont="1" applyFill="1" applyBorder="1" applyAlignment="1">
      <alignment horizontal="left" vertical="center" wrapText="1"/>
    </xf>
    <xf numFmtId="0" fontId="100" fillId="44" borderId="49" xfId="0" applyFont="1" applyFill="1" applyBorder="1" applyAlignment="1">
      <alignment horizontal="left" vertical="center" wrapText="1"/>
    </xf>
    <xf numFmtId="0" fontId="114" fillId="0" borderId="0" xfId="0" applyFont="1"/>
    <xf numFmtId="0" fontId="114" fillId="0" borderId="43" xfId="0" applyFont="1" applyBorder="1" applyAlignment="1">
      <alignment horizontal="left" vertical="top" wrapText="1"/>
    </xf>
    <xf numFmtId="0" fontId="114" fillId="0" borderId="44" xfId="0" applyFont="1" applyBorder="1" applyAlignment="1">
      <alignment horizontal="left" vertical="top" wrapText="1"/>
    </xf>
    <xf numFmtId="0" fontId="110" fillId="43" borderId="42" xfId="0" applyFont="1" applyFill="1" applyBorder="1" applyAlignment="1">
      <alignment horizontal="left" vertical="top" wrapText="1"/>
    </xf>
    <xf numFmtId="0" fontId="110" fillId="43" borderId="43" xfId="0" applyFont="1" applyFill="1" applyBorder="1" applyAlignment="1">
      <alignment horizontal="left" vertical="top" wrapText="1"/>
    </xf>
    <xf numFmtId="0" fontId="100" fillId="44" borderId="48" xfId="0" applyFont="1" applyFill="1" applyBorder="1" applyAlignment="1">
      <alignment horizontal="left" vertical="center"/>
    </xf>
    <xf numFmtId="0" fontId="100" fillId="44" borderId="49" xfId="0" applyFont="1" applyFill="1" applyBorder="1" applyAlignment="1">
      <alignment horizontal="left" vertical="center"/>
    </xf>
    <xf numFmtId="3" fontId="8" fillId="0" borderId="44" xfId="0" applyNumberFormat="1" applyFont="1" applyBorder="1" applyAlignment="1">
      <alignment horizontal="center" vertical="center"/>
    </xf>
    <xf numFmtId="3" fontId="8" fillId="0" borderId="40" xfId="0" applyNumberFormat="1" applyFont="1" applyBorder="1" applyAlignment="1">
      <alignment horizontal="center" vertical="center"/>
    </xf>
    <xf numFmtId="0" fontId="178" fillId="40" borderId="40" xfId="0" applyFont="1" applyFill="1" applyBorder="1" applyAlignment="1">
      <alignment horizontal="center" vertical="center"/>
    </xf>
    <xf numFmtId="0" fontId="178" fillId="40" borderId="41" xfId="0" applyFont="1" applyFill="1" applyBorder="1" applyAlignment="1">
      <alignment horizontal="center" vertical="center"/>
    </xf>
    <xf numFmtId="0" fontId="8" fillId="0" borderId="42" xfId="0" applyFont="1" applyBorder="1" applyAlignment="1">
      <alignment horizontal="left"/>
    </xf>
    <xf numFmtId="0" fontId="8" fillId="0" borderId="43" xfId="0" applyFont="1" applyBorder="1" applyAlignment="1">
      <alignment horizontal="left"/>
    </xf>
    <xf numFmtId="0" fontId="8" fillId="0" borderId="44" xfId="0" applyFont="1" applyBorder="1" applyAlignment="1">
      <alignment horizontal="left"/>
    </xf>
    <xf numFmtId="3" fontId="8" fillId="0" borderId="42" xfId="0" applyNumberFormat="1" applyFont="1" applyBorder="1" applyAlignment="1">
      <alignment horizontal="center" vertical="center"/>
    </xf>
    <xf numFmtId="0" fontId="110" fillId="40" borderId="52" xfId="0" applyFont="1" applyFill="1" applyBorder="1" applyAlignment="1">
      <alignment horizontal="center" vertical="center"/>
    </xf>
    <xf numFmtId="3" fontId="8" fillId="0" borderId="78" xfId="0" applyNumberFormat="1" applyFont="1" applyBorder="1" applyAlignment="1">
      <alignment horizontal="center" vertical="center"/>
    </xf>
    <xf numFmtId="0" fontId="114" fillId="0" borderId="40" xfId="0" applyFont="1" applyBorder="1" applyAlignment="1">
      <alignment horizontal="left" vertical="top"/>
    </xf>
    <xf numFmtId="0" fontId="110" fillId="43" borderId="40" xfId="0" applyFont="1" applyFill="1" applyBorder="1" applyAlignment="1">
      <alignment horizontal="left"/>
    </xf>
    <xf numFmtId="0" fontId="8" fillId="2" borderId="42" xfId="0" applyFont="1" applyFill="1" applyBorder="1" applyAlignment="1">
      <alignment horizontal="left" vertical="top"/>
    </xf>
    <xf numFmtId="0" fontId="8" fillId="2" borderId="43" xfId="0" applyFont="1" applyFill="1" applyBorder="1" applyAlignment="1">
      <alignment horizontal="left" vertical="top"/>
    </xf>
    <xf numFmtId="0" fontId="8" fillId="2" borderId="44" xfId="0" applyFont="1" applyFill="1" applyBorder="1" applyAlignment="1">
      <alignment horizontal="left" vertical="top"/>
    </xf>
    <xf numFmtId="0" fontId="100" fillId="44" borderId="45" xfId="0" applyFont="1" applyFill="1" applyBorder="1" applyAlignment="1">
      <alignment horizontal="left" vertical="center"/>
    </xf>
    <xf numFmtId="3" fontId="8" fillId="0" borderId="40" xfId="0" applyNumberFormat="1" applyFont="1" applyBorder="1" applyAlignment="1">
      <alignment horizontal="left" vertical="center" wrapText="1"/>
    </xf>
    <xf numFmtId="0" fontId="9" fillId="0" borderId="40" xfId="0" applyFont="1" applyBorder="1" applyAlignment="1">
      <alignment horizontal="left"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80" xfId="0" applyFont="1" applyBorder="1" applyAlignment="1">
      <alignment horizontal="center" vertical="center"/>
    </xf>
    <xf numFmtId="3" fontId="8" fillId="0" borderId="48" xfId="0" applyNumberFormat="1" applyFont="1" applyBorder="1" applyAlignment="1">
      <alignment horizontal="left" vertical="center" wrapText="1"/>
    </xf>
    <xf numFmtId="3" fontId="8" fillId="0" borderId="49" xfId="0" applyNumberFormat="1" applyFont="1" applyBorder="1" applyAlignment="1">
      <alignment horizontal="left" vertical="center" wrapText="1"/>
    </xf>
    <xf numFmtId="3" fontId="8" fillId="0" borderId="49" xfId="0" applyNumberFormat="1" applyFont="1" applyBorder="1" applyAlignment="1">
      <alignment horizontal="left" vertical="center"/>
    </xf>
    <xf numFmtId="3" fontId="8" fillId="0" borderId="80" xfId="0" applyNumberFormat="1" applyFont="1" applyBorder="1" applyAlignment="1">
      <alignment horizontal="left" vertical="center"/>
    </xf>
    <xf numFmtId="3" fontId="8" fillId="0" borderId="48" xfId="0" applyNumberFormat="1" applyFont="1" applyBorder="1" applyAlignment="1">
      <alignment vertical="center" wrapText="1"/>
    </xf>
    <xf numFmtId="3" fontId="8" fillId="0" borderId="49" xfId="0" applyNumberFormat="1" applyFont="1" applyBorder="1" applyAlignment="1">
      <alignment vertical="center"/>
    </xf>
    <xf numFmtId="0" fontId="107" fillId="0" borderId="0" xfId="2" applyFont="1" applyFill="1" applyAlignment="1">
      <alignment vertical="top" wrapText="1"/>
    </xf>
    <xf numFmtId="0" fontId="9" fillId="2" borderId="114" xfId="0" applyFont="1" applyFill="1" applyBorder="1" applyAlignment="1">
      <alignment horizontal="left" vertical="top" wrapText="1"/>
    </xf>
    <xf numFmtId="0" fontId="136" fillId="2" borderId="113" xfId="0" applyFont="1" applyFill="1" applyBorder="1" applyAlignment="1">
      <alignment horizontal="left" vertical="center" wrapText="1"/>
    </xf>
    <xf numFmtId="0" fontId="136" fillId="2" borderId="115" xfId="0" applyFont="1" applyFill="1" applyBorder="1" applyAlignment="1">
      <alignment horizontal="left" vertical="center" wrapText="1"/>
    </xf>
    <xf numFmtId="0" fontId="137" fillId="2" borderId="113" xfId="0" applyFont="1" applyFill="1" applyBorder="1" applyAlignment="1">
      <alignment horizontal="left" vertical="center" wrapText="1"/>
    </xf>
    <xf numFmtId="0" fontId="137" fillId="2" borderId="115" xfId="0" applyFont="1" applyFill="1" applyBorder="1" applyAlignment="1">
      <alignment horizontal="left" vertical="center" wrapText="1"/>
    </xf>
    <xf numFmtId="0" fontId="138" fillId="2" borderId="113" xfId="0" applyFont="1" applyFill="1" applyBorder="1" applyAlignment="1">
      <alignment horizontal="left" vertical="center" wrapText="1"/>
    </xf>
    <xf numFmtId="0" fontId="138" fillId="2" borderId="115" xfId="0" applyFont="1" applyFill="1" applyBorder="1" applyAlignment="1">
      <alignment horizontal="left" vertical="center" wrapText="1"/>
    </xf>
    <xf numFmtId="0" fontId="139" fillId="2" borderId="113" xfId="0" applyFont="1" applyFill="1" applyBorder="1" applyAlignment="1">
      <alignment horizontal="left" vertical="center" wrapText="1"/>
    </xf>
    <xf numFmtId="0" fontId="139" fillId="2" borderId="115" xfId="0" applyFont="1" applyFill="1" applyBorder="1" applyAlignment="1">
      <alignment horizontal="left" vertical="center" wrapText="1"/>
    </xf>
    <xf numFmtId="0" fontId="140" fillId="2" borderId="113" xfId="0" applyFont="1" applyFill="1" applyBorder="1" applyAlignment="1">
      <alignment horizontal="left" vertical="center" wrapText="1"/>
    </xf>
    <xf numFmtId="0" fontId="140" fillId="2" borderId="115" xfId="0" applyFont="1" applyFill="1" applyBorder="1" applyAlignment="1">
      <alignment horizontal="left" vertical="center" wrapText="1"/>
    </xf>
    <xf numFmtId="0" fontId="141" fillId="2" borderId="113" xfId="0" applyFont="1" applyFill="1" applyBorder="1" applyAlignment="1">
      <alignment horizontal="left" vertical="center" wrapText="1"/>
    </xf>
    <xf numFmtId="0" fontId="141" fillId="2" borderId="115" xfId="0" applyFont="1" applyFill="1" applyBorder="1" applyAlignment="1">
      <alignment horizontal="left" vertical="center" wrapText="1"/>
    </xf>
    <xf numFmtId="0" fontId="100" fillId="44" borderId="95" xfId="0" applyFont="1" applyFill="1" applyBorder="1" applyAlignment="1">
      <alignment horizontal="center" vertical="center" wrapText="1"/>
    </xf>
    <xf numFmtId="0" fontId="100" fillId="44" borderId="96" xfId="0" applyFont="1" applyFill="1" applyBorder="1" applyAlignment="1">
      <alignment horizontal="center" vertical="center" wrapText="1"/>
    </xf>
    <xf numFmtId="0" fontId="100" fillId="44" borderId="103" xfId="0" applyFont="1" applyFill="1" applyBorder="1" applyAlignment="1">
      <alignment horizontal="center" vertical="center" wrapText="1"/>
    </xf>
    <xf numFmtId="0" fontId="9" fillId="0" borderId="12" xfId="0" applyFont="1" applyBorder="1" applyAlignment="1">
      <alignment horizontal="center" vertical="center"/>
    </xf>
    <xf numFmtId="0" fontId="9" fillId="0" borderId="92" xfId="0" applyFont="1" applyBorder="1" applyAlignment="1">
      <alignment horizontal="center" vertical="center"/>
    </xf>
    <xf numFmtId="0" fontId="9" fillId="0" borderId="12" xfId="0" applyFont="1" applyBorder="1" applyAlignment="1">
      <alignment horizontal="left" vertical="center" wrapText="1"/>
    </xf>
    <xf numFmtId="0" fontId="9" fillId="0" borderId="92" xfId="0" applyFont="1" applyBorder="1" applyAlignment="1">
      <alignment horizontal="left" vertical="center" wrapText="1"/>
    </xf>
    <xf numFmtId="0" fontId="6" fillId="0" borderId="12"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1" xfId="0" applyFont="1" applyBorder="1" applyAlignment="1">
      <alignment horizontal="center" vertical="center" wrapText="1"/>
    </xf>
    <xf numFmtId="0" fontId="9" fillId="0" borderId="11" xfId="0" applyFont="1" applyBorder="1" applyAlignment="1">
      <alignment horizontal="left" vertical="center" wrapText="1"/>
    </xf>
    <xf numFmtId="0" fontId="9" fillId="0" borderId="91" xfId="0" applyFont="1" applyBorder="1" applyAlignment="1">
      <alignment horizontal="left" vertical="center" wrapText="1"/>
    </xf>
    <xf numFmtId="0" fontId="100" fillId="44" borderId="88" xfId="0" applyFont="1" applyFill="1" applyBorder="1" applyAlignment="1">
      <alignment horizontal="center" vertical="center" wrapText="1"/>
    </xf>
    <xf numFmtId="0" fontId="100" fillId="44" borderId="89" xfId="0" applyFont="1" applyFill="1" applyBorder="1" applyAlignment="1">
      <alignment horizontal="center" vertical="center"/>
    </xf>
    <xf numFmtId="0" fontId="100" fillId="44" borderId="90" xfId="0" applyFont="1" applyFill="1" applyBorder="1" applyAlignment="1">
      <alignment horizontal="center" vertical="center"/>
    </xf>
    <xf numFmtId="0" fontId="6" fillId="0" borderId="88" xfId="0" applyFont="1" applyBorder="1" applyAlignment="1">
      <alignment horizontal="center" vertical="center" wrapText="1"/>
    </xf>
    <xf numFmtId="0" fontId="6" fillId="0" borderId="90" xfId="0" applyFont="1" applyBorder="1" applyAlignment="1">
      <alignment horizontal="center" vertical="center" wrapText="1"/>
    </xf>
    <xf numFmtId="0" fontId="6" fillId="0" borderId="88" xfId="0" applyFont="1" applyBorder="1" applyAlignment="1">
      <alignment horizontal="center" vertical="center"/>
    </xf>
    <xf numFmtId="0" fontId="6" fillId="0" borderId="90" xfId="0" applyFont="1" applyBorder="1" applyAlignment="1">
      <alignment horizontal="center" vertical="center"/>
    </xf>
    <xf numFmtId="0" fontId="6" fillId="0" borderId="100" xfId="0" applyFont="1" applyBorder="1" applyAlignment="1">
      <alignment horizontal="center" vertical="top" wrapText="1"/>
    </xf>
    <xf numFmtId="0" fontId="6" fillId="0" borderId="102" xfId="0" applyFont="1" applyBorder="1" applyAlignment="1">
      <alignment horizontal="center" vertical="top" wrapText="1"/>
    </xf>
    <xf numFmtId="0" fontId="9" fillId="0" borderId="0" xfId="0" applyFont="1" applyAlignment="1">
      <alignment horizontal="left" vertical="center" wrapText="1"/>
    </xf>
    <xf numFmtId="0" fontId="9" fillId="0" borderId="27" xfId="0" applyFont="1" applyBorder="1" applyAlignment="1">
      <alignment horizontal="left" vertical="center" wrapText="1"/>
    </xf>
    <xf numFmtId="0" fontId="9" fillId="0" borderId="11" xfId="0" applyFont="1" applyBorder="1" applyAlignment="1">
      <alignment horizontal="center" vertical="center"/>
    </xf>
    <xf numFmtId="0" fontId="9" fillId="0" borderId="27" xfId="0" applyFont="1" applyBorder="1" applyAlignment="1">
      <alignment horizontal="center" vertical="center"/>
    </xf>
    <xf numFmtId="0" fontId="9" fillId="0" borderId="91" xfId="0" applyFont="1" applyBorder="1" applyAlignment="1">
      <alignment horizontal="center" vertical="center"/>
    </xf>
    <xf numFmtId="0" fontId="100" fillId="44" borderId="100" xfId="0" applyFont="1" applyFill="1" applyBorder="1" applyAlignment="1">
      <alignment horizontal="center" vertical="center" wrapText="1"/>
    </xf>
    <xf numFmtId="0" fontId="100" fillId="44" borderId="7" xfId="0" applyFont="1" applyFill="1" applyBorder="1" applyAlignment="1">
      <alignment horizontal="center" vertical="center"/>
    </xf>
    <xf numFmtId="0" fontId="100" fillId="44" borderId="102" xfId="0" applyFont="1" applyFill="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0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2" xfId="0" applyFont="1" applyBorder="1" applyAlignment="1">
      <alignment horizontal="center" vertical="center" wrapText="1"/>
    </xf>
    <xf numFmtId="0" fontId="9" fillId="0" borderId="100" xfId="0" applyFont="1" applyBorder="1" applyAlignment="1">
      <alignment horizontal="left" vertical="center" wrapText="1"/>
    </xf>
    <xf numFmtId="0" fontId="9" fillId="0" borderId="7" xfId="0" applyFont="1" applyBorder="1" applyAlignment="1">
      <alignment horizontal="left" vertical="center" wrapText="1"/>
    </xf>
    <xf numFmtId="0" fontId="9" fillId="0" borderId="102" xfId="0" applyFont="1" applyBorder="1" applyAlignment="1">
      <alignment horizontal="left" vertical="center" wrapText="1"/>
    </xf>
    <xf numFmtId="0" fontId="6" fillId="0" borderId="7" xfId="0" applyFont="1" applyBorder="1" applyAlignment="1">
      <alignment horizontal="center" vertical="top" wrapText="1"/>
    </xf>
    <xf numFmtId="0" fontId="6" fillId="0" borderId="0" xfId="0" applyFont="1" applyAlignment="1">
      <alignment horizontal="center" vertical="center" wrapText="1"/>
    </xf>
    <xf numFmtId="0" fontId="6" fillId="0" borderId="88" xfId="0" applyFont="1" applyBorder="1" applyAlignment="1">
      <alignment horizontal="center" vertical="top" wrapText="1"/>
    </xf>
    <xf numFmtId="0" fontId="6" fillId="0" borderId="89" xfId="0" applyFont="1" applyBorder="1" applyAlignment="1">
      <alignment horizontal="center" vertical="top" wrapText="1"/>
    </xf>
    <xf numFmtId="0" fontId="100" fillId="44" borderId="12" xfId="0" applyFont="1" applyFill="1" applyBorder="1" applyAlignment="1">
      <alignment horizontal="center" vertical="center" wrapText="1"/>
    </xf>
    <xf numFmtId="0" fontId="100" fillId="44" borderId="11" xfId="0" applyFont="1" applyFill="1" applyBorder="1" applyAlignment="1">
      <alignment horizontal="center" vertical="center"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9" fillId="0" borderId="92" xfId="0" applyFont="1" applyBorder="1" applyAlignment="1">
      <alignment horizontal="left" vertical="top" wrapText="1"/>
    </xf>
    <xf numFmtId="0" fontId="6" fillId="0" borderId="90" xfId="0" applyFont="1" applyBorder="1" applyAlignment="1">
      <alignment horizontal="center" vertical="top" wrapText="1"/>
    </xf>
    <xf numFmtId="0" fontId="9" fillId="0" borderId="88" xfId="0" applyFont="1" applyBorder="1" applyAlignment="1">
      <alignment horizontal="left" vertical="center" wrapText="1"/>
    </xf>
    <xf numFmtId="0" fontId="9" fillId="0" borderId="89" xfId="0" applyFont="1" applyBorder="1" applyAlignment="1">
      <alignment horizontal="left" vertical="center" wrapText="1"/>
    </xf>
    <xf numFmtId="0" fontId="9" fillId="0" borderId="88" xfId="0" applyFont="1" applyBorder="1" applyAlignment="1">
      <alignment horizontal="left" vertical="top" wrapText="1"/>
    </xf>
    <xf numFmtId="0" fontId="9" fillId="0" borderId="89" xfId="0" applyFont="1" applyBorder="1" applyAlignment="1">
      <alignment horizontal="left" vertical="top" wrapText="1"/>
    </xf>
    <xf numFmtId="0" fontId="9" fillId="0" borderId="90" xfId="0" applyFont="1" applyBorder="1" applyAlignment="1">
      <alignment horizontal="left" vertical="top" wrapText="1"/>
    </xf>
    <xf numFmtId="0" fontId="8" fillId="0" borderId="89" xfId="0" applyFont="1" applyBorder="1" applyAlignment="1">
      <alignment horizontal="left" vertical="center" wrapText="1"/>
    </xf>
    <xf numFmtId="0" fontId="9" fillId="0" borderId="90" xfId="0" applyFont="1" applyBorder="1" applyAlignment="1">
      <alignment horizontal="left" vertical="center" wrapText="1"/>
    </xf>
    <xf numFmtId="0" fontId="9" fillId="0" borderId="11" xfId="0" applyFont="1" applyBorder="1" applyAlignment="1">
      <alignment horizontal="left"/>
    </xf>
    <xf numFmtId="0" fontId="9" fillId="0" borderId="27" xfId="0" applyFont="1" applyBorder="1" applyAlignment="1">
      <alignment horizontal="left"/>
    </xf>
    <xf numFmtId="0" fontId="9" fillId="0" borderId="91" xfId="0" applyFont="1" applyBorder="1" applyAlignment="1">
      <alignment horizontal="left"/>
    </xf>
    <xf numFmtId="0" fontId="9" fillId="0" borderId="12" xfId="0" applyFont="1" applyBorder="1" applyAlignment="1">
      <alignment horizontal="left"/>
    </xf>
    <xf numFmtId="0" fontId="9" fillId="0" borderId="0" xfId="0" applyFont="1" applyAlignment="1">
      <alignment horizontal="left"/>
    </xf>
    <xf numFmtId="0" fontId="9" fillId="0" borderId="92" xfId="0" applyFont="1" applyBorder="1" applyAlignment="1">
      <alignment horizontal="left"/>
    </xf>
    <xf numFmtId="0" fontId="8" fillId="0" borderId="12" xfId="0" applyFont="1" applyBorder="1" applyAlignment="1">
      <alignment horizontal="left" vertical="center" wrapText="1"/>
    </xf>
    <xf numFmtId="0" fontId="8" fillId="0" borderId="92" xfId="0" applyFont="1" applyBorder="1" applyAlignment="1">
      <alignment horizontal="left" vertical="center" wrapText="1"/>
    </xf>
    <xf numFmtId="0" fontId="6" fillId="0" borderId="100" xfId="0" applyFont="1" applyBorder="1" applyAlignment="1">
      <alignment horizontal="center" vertical="center"/>
    </xf>
    <xf numFmtId="0" fontId="6" fillId="0" borderId="102" xfId="0" applyFont="1" applyBorder="1" applyAlignment="1">
      <alignment horizontal="center" vertical="center"/>
    </xf>
    <xf numFmtId="0" fontId="6" fillId="0" borderId="12" xfId="0" applyFont="1" applyBorder="1" applyAlignment="1">
      <alignment horizontal="left" vertical="center" wrapText="1"/>
    </xf>
    <xf numFmtId="0" fontId="6" fillId="0" borderId="92" xfId="0" applyFont="1" applyBorder="1" applyAlignment="1">
      <alignment horizontal="left" vertical="center" wrapText="1"/>
    </xf>
    <xf numFmtId="0" fontId="6" fillId="0" borderId="11" xfId="0" applyFont="1" applyBorder="1" applyAlignment="1">
      <alignment horizontal="center" vertical="center"/>
    </xf>
    <xf numFmtId="0" fontId="6" fillId="0" borderId="91" xfId="0" applyFont="1" applyBorder="1" applyAlignment="1">
      <alignment horizontal="center" vertical="center"/>
    </xf>
    <xf numFmtId="0" fontId="6" fillId="49" borderId="104" xfId="0" applyFont="1" applyFill="1" applyBorder="1" applyAlignment="1">
      <alignment horizontal="left" vertical="center" wrapText="1"/>
    </xf>
    <xf numFmtId="0" fontId="6" fillId="49" borderId="94" xfId="0" applyFont="1" applyFill="1" applyBorder="1" applyAlignment="1">
      <alignment horizontal="left" vertical="center" wrapText="1"/>
    </xf>
    <xf numFmtId="0" fontId="9" fillId="0" borderId="104" xfId="0" applyFont="1" applyBorder="1" applyAlignment="1">
      <alignment horizontal="left" vertical="center" wrapText="1"/>
    </xf>
    <xf numFmtId="0" fontId="9" fillId="0" borderId="94" xfId="0" applyFont="1" applyBorder="1" applyAlignment="1">
      <alignment horizontal="left" vertical="center" wrapText="1"/>
    </xf>
    <xf numFmtId="0" fontId="9" fillId="0" borderId="104" xfId="0" applyFont="1" applyBorder="1" applyAlignment="1">
      <alignment horizontal="left" vertical="top" wrapText="1"/>
    </xf>
    <xf numFmtId="0" fontId="9" fillId="0" borderId="94" xfId="0" applyFont="1" applyBorder="1" applyAlignment="1">
      <alignment horizontal="left" vertical="top" wrapText="1"/>
    </xf>
    <xf numFmtId="0" fontId="6" fillId="49" borderId="9" xfId="0" applyFont="1" applyFill="1" applyBorder="1" applyAlignment="1">
      <alignment horizontal="left" vertical="center" wrapText="1"/>
    </xf>
    <xf numFmtId="0" fontId="9" fillId="0" borderId="9" xfId="0" applyFont="1" applyBorder="1" applyAlignment="1">
      <alignment horizontal="left" vertical="top" wrapText="1"/>
    </xf>
    <xf numFmtId="0" fontId="9" fillId="0" borderId="4" xfId="0" applyFont="1" applyBorder="1" applyAlignment="1">
      <alignment horizontal="left" vertical="top" wrapText="1"/>
    </xf>
    <xf numFmtId="0" fontId="133" fillId="48" borderId="99" xfId="0" applyFont="1" applyFill="1" applyBorder="1" applyAlignment="1">
      <alignment horizontal="left" vertical="center"/>
    </xf>
    <xf numFmtId="0" fontId="133" fillId="48" borderId="58" xfId="0" applyFont="1" applyFill="1" applyBorder="1" applyAlignment="1">
      <alignment horizontal="left" vertical="center"/>
    </xf>
    <xf numFmtId="0" fontId="9" fillId="0" borderId="9" xfId="0" applyFont="1" applyBorder="1" applyAlignment="1">
      <alignment horizontal="left" vertical="center" wrapText="1"/>
    </xf>
    <xf numFmtId="0" fontId="6" fillId="49" borderId="104" xfId="0" applyFont="1" applyFill="1" applyBorder="1" applyAlignment="1">
      <alignment horizontal="center" vertical="center" wrapText="1"/>
    </xf>
    <xf numFmtId="0" fontId="6" fillId="49" borderId="9" xfId="0" applyFont="1" applyFill="1" applyBorder="1" applyAlignment="1">
      <alignment horizontal="center" vertical="center" wrapText="1"/>
    </xf>
    <xf numFmtId="0" fontId="6" fillId="49" borderId="94" xfId="0" applyFont="1" applyFill="1" applyBorder="1" applyAlignment="1">
      <alignment horizontal="center" vertical="center" wrapText="1"/>
    </xf>
    <xf numFmtId="0" fontId="110" fillId="49" borderId="104" xfId="0" applyFont="1" applyFill="1" applyBorder="1" applyAlignment="1">
      <alignment horizontal="left" vertical="center" wrapText="1"/>
    </xf>
    <xf numFmtId="0" fontId="110" fillId="49" borderId="9" xfId="0" applyFont="1" applyFill="1" applyBorder="1" applyAlignment="1">
      <alignment horizontal="left" vertical="center" wrapText="1"/>
    </xf>
    <xf numFmtId="0" fontId="110" fillId="49" borderId="94" xfId="0" applyFont="1" applyFill="1" applyBorder="1" applyAlignment="1">
      <alignment horizontal="left" vertical="center" wrapText="1"/>
    </xf>
    <xf numFmtId="0" fontId="8" fillId="0" borderId="117" xfId="602" applyFont="1" applyBorder="1" applyAlignment="1">
      <alignment horizontal="left" vertical="center" wrapText="1"/>
    </xf>
    <xf numFmtId="0" fontId="8" fillId="0" borderId="118" xfId="602" applyFont="1" applyBorder="1" applyAlignment="1">
      <alignment horizontal="left" vertical="center" wrapText="1"/>
    </xf>
    <xf numFmtId="0" fontId="118" fillId="50" borderId="4" xfId="0" applyFont="1" applyFill="1" applyBorder="1" applyAlignment="1">
      <alignment horizontal="center" vertical="center" wrapText="1"/>
    </xf>
    <xf numFmtId="0" fontId="8" fillId="0" borderId="9" xfId="602" applyFont="1" applyBorder="1" applyAlignment="1">
      <alignment horizontal="left" vertical="center"/>
    </xf>
    <xf numFmtId="0" fontId="8" fillId="0" borderId="94" xfId="602" applyFont="1" applyBorder="1" applyAlignment="1">
      <alignment horizontal="left" vertical="center"/>
    </xf>
    <xf numFmtId="0" fontId="114" fillId="0" borderId="104" xfId="0" applyFont="1" applyBorder="1" applyAlignment="1">
      <alignment horizontal="left" vertical="center" wrapText="1"/>
    </xf>
    <xf numFmtId="0" fontId="114" fillId="0" borderId="9" xfId="0" applyFont="1" applyBorder="1" applyAlignment="1">
      <alignment horizontal="left" vertical="center" wrapText="1"/>
    </xf>
    <xf numFmtId="0" fontId="114" fillId="0" borderId="94" xfId="0" applyFont="1" applyBorder="1" applyAlignment="1">
      <alignment horizontal="left" vertical="center" wrapText="1"/>
    </xf>
    <xf numFmtId="0" fontId="8" fillId="0" borderId="104" xfId="0" applyFont="1" applyBorder="1" applyAlignment="1">
      <alignment horizontal="center" vertical="top" wrapText="1"/>
    </xf>
    <xf numFmtId="0" fontId="8" fillId="0" borderId="9" xfId="0" applyFont="1" applyBorder="1" applyAlignment="1">
      <alignment horizontal="center" vertical="top" wrapText="1"/>
    </xf>
    <xf numFmtId="0" fontId="8" fillId="0" borderId="94" xfId="0" applyFont="1" applyBorder="1" applyAlignment="1">
      <alignment horizontal="center" vertical="top" wrapText="1"/>
    </xf>
    <xf numFmtId="0" fontId="8" fillId="0" borderId="104" xfId="602" applyFont="1" applyFill="1" applyBorder="1" applyAlignment="1">
      <alignment horizontal="left" vertical="center" wrapText="1"/>
    </xf>
    <xf numFmtId="0" fontId="8" fillId="0" borderId="94" xfId="602" applyFont="1" applyFill="1" applyBorder="1" applyAlignment="1">
      <alignment horizontal="left" vertical="center" wrapText="1"/>
    </xf>
    <xf numFmtId="0" fontId="114" fillId="0" borderId="104" xfId="0" applyFont="1" applyBorder="1" applyAlignment="1">
      <alignment horizontal="left" vertical="top" wrapText="1"/>
    </xf>
    <xf numFmtId="0" fontId="114" fillId="0" borderId="9" xfId="0" applyFont="1" applyBorder="1" applyAlignment="1">
      <alignment horizontal="left" vertical="top" wrapText="1"/>
    </xf>
    <xf numFmtId="0" fontId="114" fillId="0" borderId="94" xfId="0" applyFont="1" applyBorder="1" applyAlignment="1">
      <alignment horizontal="left" vertical="top" wrapText="1"/>
    </xf>
    <xf numFmtId="0" fontId="8" fillId="0" borderId="104" xfId="0" applyFont="1" applyBorder="1" applyAlignment="1">
      <alignment horizontal="left" vertical="center" wrapText="1"/>
    </xf>
    <xf numFmtId="0" fontId="8" fillId="0" borderId="9" xfId="0" applyFont="1" applyBorder="1" applyAlignment="1">
      <alignment horizontal="left" vertical="center" wrapText="1"/>
    </xf>
    <xf numFmtId="0" fontId="8" fillId="0" borderId="94" xfId="0" applyFont="1" applyBorder="1" applyAlignment="1">
      <alignment horizontal="left" vertical="center" wrapText="1"/>
    </xf>
    <xf numFmtId="0" fontId="114" fillId="0" borderId="104" xfId="0" applyFont="1" applyBorder="1" applyAlignment="1">
      <alignment vertical="top" wrapText="1"/>
    </xf>
    <xf numFmtId="0" fontId="114" fillId="0" borderId="9" xfId="0" applyFont="1" applyBorder="1" applyAlignment="1">
      <alignment vertical="top" wrapText="1"/>
    </xf>
    <xf numFmtId="0" fontId="114" fillId="0" borderId="94" xfId="0" applyFont="1" applyBorder="1" applyAlignment="1">
      <alignment vertical="top" wrapText="1"/>
    </xf>
    <xf numFmtId="0" fontId="8" fillId="0" borderId="4" xfId="602" applyFont="1" applyBorder="1" applyAlignment="1">
      <alignment horizontal="left" vertical="center" wrapText="1"/>
    </xf>
    <xf numFmtId="0" fontId="8" fillId="0" borderId="104" xfId="602" applyFont="1" applyBorder="1" applyAlignment="1">
      <alignment vertical="top" wrapText="1"/>
    </xf>
    <xf numFmtId="0" fontId="8" fillId="0" borderId="9" xfId="602" applyFont="1" applyBorder="1" applyAlignment="1">
      <alignment vertical="top" wrapText="1"/>
    </xf>
    <xf numFmtId="0" fontId="6" fillId="49" borderId="120" xfId="0" applyFont="1" applyFill="1" applyBorder="1" applyAlignment="1">
      <alignment horizontal="left" vertical="center" wrapText="1"/>
    </xf>
    <xf numFmtId="0" fontId="6" fillId="49" borderId="2" xfId="0" applyFont="1" applyFill="1" applyBorder="1" applyAlignment="1">
      <alignment horizontal="left" vertical="center" wrapText="1"/>
    </xf>
    <xf numFmtId="0" fontId="6" fillId="49" borderId="97" xfId="0" applyFont="1" applyFill="1" applyBorder="1" applyAlignment="1">
      <alignment horizontal="left" vertical="center" wrapText="1"/>
    </xf>
    <xf numFmtId="0" fontId="9" fillId="0" borderId="4" xfId="0" applyFont="1" applyBorder="1" applyAlignment="1">
      <alignment horizontal="left" vertical="center" wrapText="1"/>
    </xf>
    <xf numFmtId="0" fontId="110" fillId="49" borderId="120" xfId="0" applyFont="1" applyFill="1" applyBorder="1" applyAlignment="1">
      <alignment horizontal="left" vertical="center" wrapText="1"/>
    </xf>
    <xf numFmtId="0" fontId="110" fillId="49" borderId="2" xfId="0" applyFont="1" applyFill="1" applyBorder="1" applyAlignment="1">
      <alignment horizontal="left" vertical="center" wrapText="1"/>
    </xf>
    <xf numFmtId="0" fontId="7" fillId="48" borderId="99" xfId="0" applyFont="1" applyFill="1" applyBorder="1" applyAlignment="1">
      <alignment horizontal="left" vertical="center"/>
    </xf>
    <xf numFmtId="0" fontId="7" fillId="48" borderId="58" xfId="0" applyFont="1" applyFill="1" applyBorder="1" applyAlignment="1">
      <alignment horizontal="left" vertical="center"/>
    </xf>
    <xf numFmtId="0" fontId="6" fillId="49" borderId="4" xfId="0" applyFont="1" applyFill="1" applyBorder="1" applyAlignment="1">
      <alignment horizontal="left" vertical="center" wrapText="1"/>
    </xf>
    <xf numFmtId="0" fontId="8" fillId="0" borderId="104" xfId="602" applyFont="1" applyBorder="1" applyAlignment="1">
      <alignment horizontal="left" vertical="center" wrapText="1"/>
    </xf>
    <xf numFmtId="0" fontId="8" fillId="0" borderId="94" xfId="602" applyFont="1" applyBorder="1" applyAlignment="1">
      <alignment horizontal="left" vertical="center" wrapText="1"/>
    </xf>
    <xf numFmtId="0" fontId="8" fillId="0" borderId="104" xfId="0" applyFont="1" applyBorder="1" applyAlignment="1">
      <alignment horizontal="center" vertical="top"/>
    </xf>
    <xf numFmtId="0" fontId="8" fillId="0" borderId="94" xfId="0" applyFont="1" applyBorder="1" applyAlignment="1">
      <alignment horizontal="center" vertical="top"/>
    </xf>
    <xf numFmtId="0" fontId="8" fillId="0" borderId="9" xfId="602" applyFont="1" applyBorder="1" applyAlignment="1">
      <alignment horizontal="left" vertical="center" wrapText="1"/>
    </xf>
    <xf numFmtId="0" fontId="8" fillId="0" borderId="104" xfId="602" applyFont="1" applyBorder="1" applyAlignment="1">
      <alignment horizontal="left" vertical="top" wrapText="1"/>
    </xf>
    <xf numFmtId="0" fontId="8" fillId="0" borderId="9" xfId="602" applyFont="1" applyBorder="1" applyAlignment="1">
      <alignment horizontal="left" vertical="top" wrapText="1"/>
    </xf>
    <xf numFmtId="0" fontId="8" fillId="0" borderId="94" xfId="602" applyFont="1" applyBorder="1" applyAlignment="1">
      <alignment horizontal="left" vertical="top" wrapText="1"/>
    </xf>
    <xf numFmtId="0" fontId="8" fillId="0" borderId="94" xfId="602" applyFont="1" applyBorder="1" applyAlignment="1">
      <alignment vertical="top" wrapText="1"/>
    </xf>
    <xf numFmtId="0" fontId="9" fillId="50" borderId="4" xfId="0" applyFont="1" applyFill="1" applyBorder="1" applyAlignment="1">
      <alignment horizontal="center" vertical="center" wrapText="1"/>
    </xf>
    <xf numFmtId="0" fontId="9" fillId="0" borderId="10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4" xfId="0" applyFont="1" applyBorder="1" applyAlignment="1">
      <alignment horizontal="center" vertical="center" wrapText="1"/>
    </xf>
    <xf numFmtId="0" fontId="114" fillId="0" borderId="4" xfId="0" applyFont="1" applyBorder="1" applyAlignment="1">
      <alignment horizontal="left" vertical="center" wrapText="1"/>
    </xf>
    <xf numFmtId="0" fontId="7" fillId="44" borderId="45" xfId="0" applyFont="1" applyFill="1" applyBorder="1" applyAlignment="1">
      <alignment horizontal="left" vertical="center"/>
    </xf>
    <xf numFmtId="0" fontId="7" fillId="44" borderId="0" xfId="0" applyFont="1" applyFill="1" applyAlignment="1">
      <alignment horizontal="left" vertical="center"/>
    </xf>
    <xf numFmtId="0" fontId="8" fillId="0" borderId="9" xfId="0" applyFont="1" applyBorder="1" applyAlignment="1">
      <alignment horizontal="center" vertical="top"/>
    </xf>
    <xf numFmtId="0" fontId="9" fillId="2" borderId="104" xfId="0" applyFont="1" applyFill="1" applyBorder="1" applyAlignment="1">
      <alignment horizontal="center"/>
    </xf>
    <xf numFmtId="0" fontId="9" fillId="2" borderId="9" xfId="0" applyFont="1" applyFill="1" applyBorder="1" applyAlignment="1">
      <alignment horizontal="center"/>
    </xf>
    <xf numFmtId="0" fontId="9" fillId="2" borderId="94" xfId="0" applyFont="1" applyFill="1" applyBorder="1" applyAlignment="1">
      <alignment horizontal="center"/>
    </xf>
    <xf numFmtId="0" fontId="172" fillId="0" borderId="1" xfId="0" applyFont="1" applyBorder="1" applyAlignment="1">
      <alignment horizontal="left" vertical="top" wrapText="1"/>
    </xf>
    <xf numFmtId="0" fontId="7" fillId="47" borderId="4" xfId="0" applyFont="1" applyFill="1" applyBorder="1" applyAlignment="1">
      <alignment horizontal="left" vertical="center" wrapText="1"/>
    </xf>
    <xf numFmtId="0" fontId="8" fillId="0" borderId="4" xfId="0" applyFont="1" applyBorder="1" applyAlignment="1">
      <alignment vertical="center" wrapText="1"/>
    </xf>
    <xf numFmtId="0" fontId="7" fillId="47" borderId="4" xfId="0" applyFont="1" applyFill="1" applyBorder="1"/>
    <xf numFmtId="0" fontId="8" fillId="0" borderId="4" xfId="0" applyFont="1" applyBorder="1"/>
    <xf numFmtId="0" fontId="7" fillId="47" borderId="4" xfId="0" applyFont="1" applyFill="1" applyBorder="1" applyAlignment="1">
      <alignment vertical="center"/>
    </xf>
    <xf numFmtId="0" fontId="132" fillId="0" borderId="4" xfId="0" applyFont="1" applyBorder="1" applyAlignment="1">
      <alignment vertical="center"/>
    </xf>
    <xf numFmtId="0" fontId="133" fillId="47" borderId="104" xfId="0" applyFont="1" applyFill="1" applyBorder="1" applyAlignment="1">
      <alignment horizontal="center" vertical="center" wrapText="1"/>
    </xf>
    <xf numFmtId="0" fontId="133" fillId="47" borderId="94" xfId="0" applyFont="1" applyFill="1" applyBorder="1" applyAlignment="1">
      <alignment horizontal="center" vertical="center" wrapText="1"/>
    </xf>
    <xf numFmtId="0" fontId="133" fillId="47" borderId="93" xfId="0" applyFont="1" applyFill="1" applyBorder="1" applyAlignment="1">
      <alignment horizontal="center" vertical="center" wrapText="1"/>
    </xf>
    <xf numFmtId="0" fontId="133" fillId="47" borderId="1" xfId="0" applyFont="1" applyFill="1" applyBorder="1" applyAlignment="1">
      <alignment horizontal="center" vertical="center" wrapText="1"/>
    </xf>
    <xf numFmtId="0" fontId="133" fillId="47" borderId="99" xfId="0" applyFont="1" applyFill="1" applyBorder="1" applyAlignment="1">
      <alignment horizontal="center" vertical="center" wrapText="1"/>
    </xf>
    <xf numFmtId="0" fontId="133" fillId="47" borderId="58" xfId="0" applyFont="1" applyFill="1" applyBorder="1" applyAlignment="1">
      <alignment horizontal="center" vertical="center" wrapText="1"/>
    </xf>
    <xf numFmtId="0" fontId="133" fillId="47" borderId="98" xfId="0" applyFont="1" applyFill="1" applyBorder="1" applyAlignment="1">
      <alignment horizontal="center" vertical="center" wrapText="1"/>
    </xf>
    <xf numFmtId="0" fontId="133" fillId="48" borderId="98" xfId="0" applyFont="1" applyFill="1" applyBorder="1" applyAlignment="1">
      <alignment horizontal="left" vertical="center"/>
    </xf>
    <xf numFmtId="0" fontId="187" fillId="0" borderId="100" xfId="0" applyFont="1" applyBorder="1" applyAlignment="1">
      <alignment horizontal="center" vertical="center" wrapText="1"/>
    </xf>
    <xf numFmtId="0" fontId="187" fillId="0" borderId="7" xfId="0" applyFont="1" applyBorder="1" applyAlignment="1">
      <alignment horizontal="center" vertical="center" wrapText="1"/>
    </xf>
    <xf numFmtId="0" fontId="187" fillId="0" borderId="102" xfId="0" applyFont="1" applyBorder="1" applyAlignment="1">
      <alignment horizontal="center" vertical="center" wrapText="1"/>
    </xf>
    <xf numFmtId="232" fontId="114" fillId="0" borderId="40" xfId="535" applyNumberFormat="1" applyFont="1" applyFill="1" applyBorder="1" applyAlignment="1">
      <alignment vertical="center" wrapText="1"/>
    </xf>
    <xf numFmtId="232" fontId="175" fillId="0" borderId="40" xfId="535" applyNumberFormat="1" applyFont="1" applyBorder="1" applyAlignment="1">
      <alignment vertical="center" wrapText="1"/>
    </xf>
    <xf numFmtId="0" fontId="173" fillId="0" borderId="0" xfId="0" applyFont="1"/>
    <xf numFmtId="0" fontId="177" fillId="0" borderId="114" xfId="2" applyFont="1" applyBorder="1" applyAlignment="1">
      <alignment horizontal="left" wrapText="1" indent="1"/>
    </xf>
    <xf numFmtId="0" fontId="107" fillId="0" borderId="40" xfId="2" applyFont="1" applyFill="1" applyBorder="1" applyAlignment="1">
      <alignment horizontal="left" vertical="top"/>
    </xf>
    <xf numFmtId="214" fontId="9" fillId="0" borderId="0" xfId="0" applyNumberFormat="1" applyFont="1"/>
    <xf numFmtId="0" fontId="0" fillId="0" borderId="43" xfId="0" quotePrefix="1" applyBorder="1" applyAlignment="1">
      <alignment horizontal="center" vertical="center"/>
    </xf>
    <xf numFmtId="234" fontId="116" fillId="0" borderId="44" xfId="535" applyNumberFormat="1" applyFont="1" applyBorder="1" applyAlignment="1">
      <alignment horizontal="center"/>
    </xf>
  </cellXfs>
  <cellStyles count="603">
    <cellStyle name=" 1" xfId="12" xr:uid="{4E7E084C-160B-45DB-8CA8-31291308988D}"/>
    <cellStyle name="_~8463481" xfId="162" xr:uid="{0067234D-ADB1-468D-93C2-AAB3801787B8}"/>
    <cellStyle name="_09-11BSR assumptions summary" xfId="163" xr:uid="{0D356E37-3100-4509-B935-29E57B9C7173}"/>
    <cellStyle name="_2008 BSR Life Insurance Summary" xfId="164" xr:uid="{569E3D6A-D562-4319-AD90-694D59F7CFE9}"/>
    <cellStyle name="_2008 Financial Stmts_Part 2" xfId="165" xr:uid="{DFD6D659-3040-4902-B43F-B1E894AB87CA}"/>
    <cellStyle name="_2009 Revenue Plan v1 (3)" xfId="166" xr:uid="{042DFFAC-CF93-42E3-9D25-1A6D7CFA8CFF}"/>
    <cellStyle name="_2009-09 FY HY Comparison" xfId="167" xr:uid="{A0E13478-D7C4-422E-BF66-E76F8FBA0085}"/>
    <cellStyle name="_2010-02 NIM Graphs" xfId="168" xr:uid="{61A0B4BD-E95F-4178-912F-C8872E6495E4}"/>
    <cellStyle name="_AE Restatement FY09 Method - Jun 08 Forecast 170708" xfId="169" xr:uid="{6B2455F6-A4A1-4AC2-A70B-E1D854DFEE48}"/>
    <cellStyle name="_ASX 2008 Drivers" xfId="170" xr:uid="{AFE69A01-0BED-4D9F-A437-A45B744962B1}"/>
    <cellStyle name="_ASX NIM Graphs" xfId="171" xr:uid="{F8423247-4ECE-4836-B0C5-9022322493D6}"/>
    <cellStyle name="_ASX Sept-08 Actual Run - Life" xfId="172" xr:uid="{52C81A4E-771A-485A-BB4D-5C429B1BA9A0}"/>
    <cellStyle name="_CE Annotations" xfId="173" xr:uid="{6C7D58FA-3AAA-4797-A1FD-EE9CEEF85704}"/>
    <cellStyle name="_Copy of 2008-09 Spot Balance Sheet_MA" xfId="174" xr:uid="{FD37EF5E-B6D6-4A7A-8FF6-DF18E8716A99}"/>
    <cellStyle name="_Copy of Lindsay FairValueAcquisitionAcqSchedule_22.04.09_WBC mapping" xfId="175" xr:uid="{D2C28167-67A8-42AF-9391-3098AAE74888}"/>
    <cellStyle name="_Core Earnings Rec  Summary - Mar09 delink" xfId="176" xr:uid="{B593FD1D-5F77-4DFE-9A39-840514AF3778}"/>
    <cellStyle name="_Core Earnings Rec  Summary - Mar09 delink 300409" xfId="177" xr:uid="{D3886B25-C204-496E-ADE3-229AACD28DA8}"/>
    <cellStyle name="_CR" xfId="178" xr:uid="{73949F4E-9AE8-4898-99FB-8547DF0BCC00}"/>
    <cellStyle name="_CSD" xfId="179" xr:uid="{177F12BA-7ECA-4538-8908-E16D60220EED}"/>
    <cellStyle name="_Data FF Mth" xfId="180" xr:uid="{2E8285FA-D57D-4529-9EF0-28C321269E61}"/>
    <cellStyle name="_Data FF YTD" xfId="181" xr:uid="{EE21C853-3D42-48BA-85EC-2E977F8E5A80}"/>
    <cellStyle name="_DebtIssues&amp;BillAcceptances" xfId="182" xr:uid="{CEBEFA72-B261-4A02-B5B8-D3657E6B44CA}"/>
    <cellStyle name="_division_FY10 Investment Plan" xfId="183" xr:uid="{628D95F8-4C42-4C5B-B8C1-61A50FC1FD83}"/>
    <cellStyle name="_EO Submissions Rd 2 - v081008a (2)" xfId="184" xr:uid="{DCECE0B9-11FB-42C4-BC7F-E9085E2124CD}"/>
    <cellStyle name="_Fair Value Amortisation profile 2H09" xfId="185" xr:uid="{4F5E0172-F437-456B-9153-21806DC947E1}"/>
    <cellStyle name="_FF_FUM_Flows_Report" xfId="186" xr:uid="{D54688C1-C401-4E21-A0E9-3135DED4A0F5}"/>
    <cellStyle name="_Forecast P&amp;L July WD16" xfId="187" xr:uid="{7FB318EC-BEBF-44B5-AB62-9B35B07244A5}"/>
    <cellStyle name="_FTE" xfId="188" xr:uid="{2BE6512A-1602-4D44-B1D6-72031C973E65}"/>
    <cellStyle name="_FY09 Final Plan post Rebase_NOM Nov 08 221208" xfId="189" xr:uid="{A30D5ADE-F837-4F8C-AB70-7BFE66D38B59}"/>
    <cellStyle name="_GFP Reporting Pack Nov 09" xfId="190" xr:uid="{503E3E51-3190-4101-A215-3EC289A26B01}"/>
    <cellStyle name="_Group KPI Plan Pack 101208" xfId="191" xr:uid="{29F840B6-FD40-4016-B306-6F2798B5C158}"/>
    <cellStyle name="_GROUP MARGIN ANALYSIS - 1H10 120410" xfId="192" xr:uid="{893621F4-B861-4C6F-9616-6FDEF8F18CE6}"/>
    <cellStyle name="_Group Risk ASX Reporting Pack FY10" xfId="193" xr:uid="{8D9A0C87-942E-40A8-9369-B544FD8E2F59}"/>
    <cellStyle name="_Header" xfId="13" xr:uid="{CD5068EE-F746-4884-B8E7-0F6912ED64CF}"/>
    <cellStyle name="_Impact of SIPs on divisional growth rates 1H10" xfId="194" xr:uid="{E0BBE68E-F101-4223-B68E-CD1DD087ECF2}"/>
    <cellStyle name="_Income Expense Template Sept-08 Actual - Life (2)" xfId="195" xr:uid="{923025E8-9F22-4306-94B0-DEED71D75027}"/>
    <cellStyle name="_IPW template software consol Dec 07 draft" xfId="196" xr:uid="{9DCE5DA3-9E39-4080-AFF9-EA6E4B04C494}"/>
    <cellStyle name="_ISOL BSR Model" xfId="197" xr:uid="{FB7B493F-DFAF-48F3-A2DA-5E5BAD295953}"/>
    <cellStyle name="_ISOL FY07 TP Revenue" xfId="198" xr:uid="{7FD357BD-C622-4640-9103-E4EF118DAC10}"/>
    <cellStyle name="_James Mitchell_BSR_08_BTFG_briefing_v2 (Insurance)" xfId="199" xr:uid="{95FBF1D3-E8F8-4566-ABF1-6FBE2297A394}"/>
    <cellStyle name="_Linda Koemolontang - AH 211009" xfId="200" xr:uid="{E8761152-EA4F-4D9A-BAF3-6811FBD36CB0}"/>
    <cellStyle name="_Link Area Bottom Right" xfId="14" xr:uid="{72E0DA97-8552-4EC3-82B4-7EBE2707F993}"/>
    <cellStyle name="_Link Area Bottom Right_2008 Financial Stmts_Part 2" xfId="15" xr:uid="{A174FC5C-8640-4241-AA07-9ECD93E9EAFF}"/>
    <cellStyle name="_Link Area Bottom Right_2008 Financial Stmts_Part 2." xfId="16" xr:uid="{6E19D546-BB8D-4EC8-A6F0-58DA090A98D3}"/>
    <cellStyle name="_Link Area Top Left" xfId="17" xr:uid="{74059AC6-8ABD-46CD-9015-CF10AC37681A}"/>
    <cellStyle name="_Link Area Top Left_2008 Financial Stmts_Part 2" xfId="18" xr:uid="{B15E0CEB-FEC0-4B86-B1AE-7B9BB86457F6}"/>
    <cellStyle name="_Link Area Top Left_2008 Financial Stmts_Part 2." xfId="19" xr:uid="{359A3520-1F3A-4F43-8973-6E3878CC7029}"/>
    <cellStyle name="_LoW Sales Trends" xfId="201" xr:uid="{A4CEB00D-E7A0-48EF-893A-F862543BFCA1}"/>
    <cellStyle name="_Master Project List Consolidated 081007 - RBB" xfId="202" xr:uid="{388EA52D-21A7-4D3D-ACB3-CBB1D068E5D3}"/>
    <cellStyle name="_Master Project List Consolidated 081008 - RBB v1" xfId="203" xr:uid="{E872A43F-6EDB-4CB4-B6F5-8A0BB2499D21}"/>
    <cellStyle name="_Master Project List Consolidated 081008 -IT v1" xfId="204" xr:uid="{92681A73-DBC6-45D1-9373-7F888C6D8141}"/>
    <cellStyle name="_Master Project List Consolidated 081014 - All" xfId="205" xr:uid="{29CF7D33-9D1C-4BDD-943D-3CC2E423A111}"/>
    <cellStyle name="_Monthly ConSol Report Phased - Sep.08" xfId="206" xr:uid="{096E6019-659A-455D-B9EB-13A01626B55C}"/>
    <cellStyle name="_NIM Waterfall 2H09ASX" xfId="207" xr:uid="{F430627F-480D-4680-9C40-836BB0F9D83B}"/>
    <cellStyle name="_Non II ASX Reporting Pack FY10" xfId="208" xr:uid="{A47FC8DB-C631-4028-A9F3-E7DC27A58626}"/>
    <cellStyle name="_Note 22 - Debt Issues - GADJ - Sep 08 LG Sign Off" xfId="209" xr:uid="{9B4EC066-E1D8-4F3D-B2BD-0A0FA2380536}"/>
    <cellStyle name="_Note 37 - Assets pledged - David Zheng - James Tamvakolos" xfId="210" xr:uid="{FFFC170B-735D-4C56-8BE2-AA4A91F5E1CC}"/>
    <cellStyle name="_Note 37 - Template - Assets pledged" xfId="211" xr:uid="{186205EB-DFEE-44A7-81C2-6518D61B705C}"/>
    <cellStyle name="_Operating Expenses ASX Reporting Pack FY10" xfId="212" xr:uid="{23BE9727-0A8D-46C0-94A1-D68BA70DE95F}"/>
    <cellStyle name="_P&amp;O_RBB Product Spreads - 2009 - September - New" xfId="213" xr:uid="{2FAD78E1-3E03-4A33-A447-904DBEB83D01}"/>
    <cellStyle name="_P&amp;OProdSpreadsFY10FebYTD" xfId="214" xr:uid="{E87EC25C-E127-414D-BDAC-18549D243387}"/>
    <cellStyle name="_Proforma Forecast FY HY Report MMM-YY" xfId="215" xr:uid="{7A5F2ECB-89BA-476A-B838-4A555E3B9DCB}"/>
    <cellStyle name="_Revenue Analysis ASX Jul 09" xfId="216" xr:uid="{1FA6DBE1-327B-40E9-9B36-71EBAFA67851}"/>
    <cellStyle name="_SFL Sales BPR" xfId="217" xr:uid="{86268C43-71ED-4300-A1DA-390BB7476C42}"/>
    <cellStyle name="_SFL Sales BPR (Dec)" xfId="218" xr:uid="{7771ADBB-A4AA-42AF-AD0D-D4CC6AAB0ED3}"/>
    <cellStyle name="_SFL Sales BPR Nov (Brief)" xfId="219" xr:uid="{6E84C530-FA2C-4776-AF61-7B000D56257C}"/>
    <cellStyle name="_SGB Consolidated Model v1.0" xfId="220" xr:uid="{5556958E-964A-46DA-8493-DD48CF4C989C}"/>
    <cellStyle name="_Sheet2" xfId="221" xr:uid="{09936BAE-C304-41F0-B7D1-67FA8C63C59E}"/>
    <cellStyle name="_TheBridgev2" xfId="222" xr:uid="{8093B4DD-48DF-4363-BB39-4AFA5A0AB68D}"/>
    <cellStyle name="_WIB_MasterProjectListConsolidated_081013_1900" xfId="223" xr:uid="{A80DF5FE-C9A7-4CBF-8D2B-962536A1553D}"/>
    <cellStyle name="=C:\WINDOWS\SYSTEM32\COMMAND.COM" xfId="20" xr:uid="{4032AEB3-2513-448E-9CE0-AC22EED0EF7A}"/>
    <cellStyle name="=C:\WINNT\SYSTEM32\COMMAND.COM" xfId="224" xr:uid="{DD3A021F-050C-4C38-B7D9-C275A4DB05B5}"/>
    <cellStyle name="=C:\WINNT\SYSTEM32\COMMAND.COM 2" xfId="225" xr:uid="{7CB5A9FD-10A5-4495-B1F6-2BF3754D7F8A}"/>
    <cellStyle name="•W?_Pacific Region P&amp;L" xfId="21" xr:uid="{AE7CE903-083B-4585-B225-CD6AA3786CDF}"/>
    <cellStyle name="•W€_Pacific Region P&amp;L" xfId="226" xr:uid="{E4D6BB01-1C4A-464B-8287-6B7048115BEA}"/>
    <cellStyle name="•W_Pacific Region P&amp;L" xfId="22" xr:uid="{D9C70D89-702D-4402-9749-821619065090}"/>
    <cellStyle name="20 % - Akzent1" xfId="536" xr:uid="{7E6FCB89-D396-45C9-8938-E9940329A8AA}"/>
    <cellStyle name="20 % - Akzent2" xfId="537" xr:uid="{631F9EB8-0D6A-484B-A7ED-D856592269E0}"/>
    <cellStyle name="20 % - Akzent3" xfId="538" xr:uid="{00C7C932-1D87-4041-8A64-459AE4FD235E}"/>
    <cellStyle name="20 % - Akzent4" xfId="539" xr:uid="{ED7AC31E-60D6-489A-8290-F19D824AB819}"/>
    <cellStyle name="20 % - Akzent5" xfId="540" xr:uid="{0ADD3146-3C5A-4602-88DF-F958EF29B088}"/>
    <cellStyle name="20 % - Akzent6" xfId="541" xr:uid="{2C0609E3-1ADC-4228-A0E4-C28219B1C470}"/>
    <cellStyle name="20% - Accent1 2" xfId="227" xr:uid="{5E29ED79-0021-43A0-8F76-0677B721AD95}"/>
    <cellStyle name="20% - Accent2 2" xfId="228" xr:uid="{57F06B64-097C-4AF1-83B7-D698B145A37F}"/>
    <cellStyle name="20% - Accent3 2" xfId="229" xr:uid="{A79DD3AE-A1C9-43E6-884B-39E28CB1CEC4}"/>
    <cellStyle name="20% - Accent4 2" xfId="230" xr:uid="{78EBD873-1097-4FC1-A5C1-3E7C544310A0}"/>
    <cellStyle name="20% - Accent5 2" xfId="231" xr:uid="{660C577B-F697-454C-92BF-47C5A8BE3927}"/>
    <cellStyle name="20% - Accent6 2" xfId="232" xr:uid="{F3EEA1FA-4E66-4F13-9C26-1F82ED80DC90}"/>
    <cellStyle name="40 % - Akzent1" xfId="542" xr:uid="{5DE8448F-5F2B-4CC7-BAAA-190E7778AF3D}"/>
    <cellStyle name="40 % - Akzent2" xfId="543" xr:uid="{81D2CF6A-4ABA-48F0-A7CF-317742C9EBA4}"/>
    <cellStyle name="40 % - Akzent3" xfId="544" xr:uid="{B861D924-6D8E-40EA-9C5C-377F04C73125}"/>
    <cellStyle name="40 % - Akzent4" xfId="545" xr:uid="{1031E771-A2FF-4FA0-84AE-DE17646328BA}"/>
    <cellStyle name="40 % - Akzent5" xfId="546" xr:uid="{09CE6CFF-F84F-4B4D-97F0-2390E7C9229F}"/>
    <cellStyle name="40 % - Akzent6" xfId="547" xr:uid="{B28BE1CD-4812-4255-B3DC-F2266121D257}"/>
    <cellStyle name="40% - Accent1 2" xfId="233" xr:uid="{4087688A-B33B-4970-B48A-E6BF2150D5EB}"/>
    <cellStyle name="40% - Accent2 2" xfId="234" xr:uid="{ED52A87E-81F7-4B52-9CE9-D3B64BAA4BDC}"/>
    <cellStyle name="40% - Accent3 2" xfId="235" xr:uid="{688D955D-6BCA-47B9-8643-08E5E38231FD}"/>
    <cellStyle name="40% - Accent4 2" xfId="236" xr:uid="{CFBCD7AD-88F0-4CB8-AD0C-59949877BDBC}"/>
    <cellStyle name="40% - Accent5 2" xfId="237" xr:uid="{8F0ABEAD-0BAA-446F-A365-93978C6E1E9E}"/>
    <cellStyle name="40% - Accent6 2" xfId="238" xr:uid="{185EFAE1-FE81-4733-B80A-CD3118EFF4BA}"/>
    <cellStyle name="60 % - Akzent1" xfId="548" xr:uid="{DF777486-E4B7-4DC4-828F-F7DCC9E86578}"/>
    <cellStyle name="60 % - Akzent2" xfId="549" xr:uid="{4118E703-B5AF-4DD9-8303-FD809F0353A7}"/>
    <cellStyle name="60 % - Akzent3" xfId="550" xr:uid="{13DFC711-589F-48EC-85B6-1EB1E165255C}"/>
    <cellStyle name="60 % - Akzent4" xfId="551" xr:uid="{00859931-2031-4A0C-925F-04809FAA404D}"/>
    <cellStyle name="60 % - Akzent5" xfId="552" xr:uid="{FD1935CD-BC3D-4923-BC7B-ED2A8012293F}"/>
    <cellStyle name="60 % - Akzent6" xfId="553" xr:uid="{417B67D4-3EBA-4B93-BD95-884EF28EB618}"/>
    <cellStyle name="60% - Accent1 2" xfId="239" xr:uid="{62281F33-A04F-4801-A0B3-A14A6CF6D97B}"/>
    <cellStyle name="60% - Accent2 2" xfId="240" xr:uid="{E2545390-300C-44DA-8792-DD192526F021}"/>
    <cellStyle name="60% - Accent3 2" xfId="241" xr:uid="{13838A36-1016-4668-87CE-89EFC3CB615F}"/>
    <cellStyle name="60% - Accent4 2" xfId="242" xr:uid="{26FB9824-F66E-47A3-9C9C-FD9CF66AA9EF}"/>
    <cellStyle name="60% - Accent5 2" xfId="243" xr:uid="{68D9D4C0-D8FC-40D5-B4FB-BC5807E330BE}"/>
    <cellStyle name="60% - Accent6 2" xfId="244" xr:uid="{46183085-1852-4339-8F37-6783D33893CC}"/>
    <cellStyle name="Accent1 2" xfId="245" xr:uid="{816F7035-E2E9-4E73-85FB-5F63AE11186A}"/>
    <cellStyle name="Accent2 2" xfId="246" xr:uid="{6D7F5D05-B9AA-4E8B-819D-7D7D18DEEA32}"/>
    <cellStyle name="Accent3 2" xfId="247" xr:uid="{64AD6390-C1EA-423A-95CB-86F9948B20E1}"/>
    <cellStyle name="Accent4 2" xfId="248" xr:uid="{69F896AE-8817-459B-8C67-7B78CA795695}"/>
    <cellStyle name="Accent5 2" xfId="249" xr:uid="{53313675-3642-41EF-952A-586314AE2484}"/>
    <cellStyle name="Accent6 2" xfId="250" xr:uid="{F67E091A-F7AE-46D4-A67B-5DA9DABB650A}"/>
    <cellStyle name="Access" xfId="251" xr:uid="{CDBE1C8E-61A1-4081-9EFA-BBCFC2D4C7B5}"/>
    <cellStyle name="Actuals" xfId="252" xr:uid="{94ACEF36-816D-4222-BA3F-EB85B4B9A374}"/>
    <cellStyle name="Akzent1" xfId="554" xr:uid="{747E8955-D20C-4D3A-B820-CBDE41FB4296}"/>
    <cellStyle name="Akzent2" xfId="555" xr:uid="{830E40B4-DDA7-425C-A12B-1E94A4274FC1}"/>
    <cellStyle name="Akzent3" xfId="556" xr:uid="{C3D367CB-CBDA-4521-8A0B-95254B44D37F}"/>
    <cellStyle name="Akzent4" xfId="557" xr:uid="{65BC9590-0592-43FF-A200-6B744A0B9136}"/>
    <cellStyle name="Akzent5" xfId="558" xr:uid="{0CFD2470-4D8C-474D-9BC8-3C8A6AA93F44}"/>
    <cellStyle name="Akzent6" xfId="559" xr:uid="{E278477E-8165-47BE-A358-D609D9FBAAD7}"/>
    <cellStyle name="A-Red Brackets No Decimals" xfId="23" xr:uid="{19BDBF4B-785A-4EC5-9165-AAB09101E635}"/>
    <cellStyle name="args.style" xfId="24" xr:uid="{DB6F22E1-6F44-49B9-A885-0B2ADDCF31EC}"/>
    <cellStyle name="args.style 2" xfId="93" xr:uid="{18A716B8-D423-49A5-987D-C4BCC082AEEB}"/>
    <cellStyle name="Ausgabe" xfId="560" xr:uid="{9D41412D-C9AF-4382-9831-E27DFDE9B5C6}"/>
    <cellStyle name="Bad 2" xfId="253" xr:uid="{2358CE01-08D5-4281-877E-A7CDACC59F85}"/>
    <cellStyle name="baseStyle" xfId="82" xr:uid="{9636370F-2335-47EE-9BE0-42D166532868}"/>
    <cellStyle name="baseStyle 2" xfId="582" xr:uid="{C0108925-8652-4B8B-BC49-5ECF7FC7EDA5}"/>
    <cellStyle name="Berechnung" xfId="561" xr:uid="{4CACD1E2-E270-46F7-A8A3-999C849C62D6}"/>
    <cellStyle name="Berechnung 2" xfId="591" xr:uid="{2A21D676-7694-4E5C-AA25-DDAC770EADA5}"/>
    <cellStyle name="Berechnung_2.4_Economic_development" xfId="599" xr:uid="{2D0D41B8-BD76-4738-8319-0DBA262E6321}"/>
    <cellStyle name="Budget" xfId="254" xr:uid="{324B766F-688B-4B2C-BF2E-4A4105630538}"/>
    <cellStyle name="C" xfId="255" xr:uid="{29C74BFC-3B7C-442B-94E9-E35836CBC752}"/>
    <cellStyle name="Calc Currency (0)" xfId="25" xr:uid="{74E68606-BA84-4643-ADE5-F862406E959E}"/>
    <cellStyle name="Calc Currency (0) 2" xfId="94" xr:uid="{2C05209A-36C1-4E76-B4DB-8FC4D51F3EFF}"/>
    <cellStyle name="Calculation 2" xfId="256" xr:uid="{F9CB6329-DC8D-4E06-97B7-90E7F2AF824F}"/>
    <cellStyle name="Calculation 2 2" xfId="583" xr:uid="{8A1F144B-4236-4258-9DFC-D0AA298F3318}"/>
    <cellStyle name="CategoryHeading" xfId="257" xr:uid="{F3A0394E-640E-4553-866D-5535918A9518}"/>
    <cellStyle name="cComma0" xfId="258" xr:uid="{4AF0474F-3BF6-4AFE-A35C-A560BE644259}"/>
    <cellStyle name="cComma1" xfId="259" xr:uid="{6DE2A71D-1A4A-4C09-9B2F-4E242691E2D1}"/>
    <cellStyle name="cComma2" xfId="260" xr:uid="{197600D5-3382-4650-A688-168F78EB9E00}"/>
    <cellStyle name="cComma3" xfId="261" xr:uid="{6E8FADB1-6374-4316-8E69-EFB5B5EF853B}"/>
    <cellStyle name="cCurrency0" xfId="262" xr:uid="{37D0A0B3-71DB-4783-87AA-DE20D9284FBA}"/>
    <cellStyle name="cCurrency2" xfId="263" xr:uid="{54007B41-D51D-4DD4-ABDC-B594C7F62C61}"/>
    <cellStyle name="cDateDM" xfId="264" xr:uid="{3B704043-9B30-4132-B0FE-0554E2BEC7A1}"/>
    <cellStyle name="cDateDMY" xfId="265" xr:uid="{3B7D6355-9155-4991-99D3-0081925F634E}"/>
    <cellStyle name="cDateMY" xfId="266" xr:uid="{E8C4C282-8132-4CE1-8D43-9249440C979B}"/>
    <cellStyle name="cDateMYbcen" xfId="267" xr:uid="{C25FE479-C894-4AE5-881A-1930DE418DDB}"/>
    <cellStyle name="cDateT24" xfId="268" xr:uid="{0BDCA67B-3122-42E8-A7EC-AB36E23C4305}"/>
    <cellStyle name="Change A&amp;ll" xfId="26" xr:uid="{D8C136BD-08CC-4B23-BBBC-8E23E09222ED}"/>
    <cellStyle name="Change A&amp;ll 2" xfId="95" xr:uid="{D52F2598-EEC6-4EED-AB44-95CFE06CBE42}"/>
    <cellStyle name="Check Cell 2" xfId="269" xr:uid="{C187F8B8-DD2C-444F-8C34-78FAD3BB1BC6}"/>
    <cellStyle name="Column - Heading" xfId="270" xr:uid="{4585E8BB-BD29-49B2-89BB-0EC5B7740B21}"/>
    <cellStyle name="Comma" xfId="535" builtinId="3"/>
    <cellStyle name="Comma  - Style1" xfId="27" xr:uid="{FC225724-1791-4CC2-959B-94D30A81A1EE}"/>
    <cellStyle name="Comma  - Style2" xfId="28" xr:uid="{CBEAE13D-470D-441E-ACE4-02229C07DC8D}"/>
    <cellStyle name="Comma  - Style3" xfId="29" xr:uid="{FDAA0783-819B-48DE-AAED-FF1E535111D5}"/>
    <cellStyle name="Comma  - Style4" xfId="30" xr:uid="{058AA095-F447-49BF-B564-2911E11D89EE}"/>
    <cellStyle name="Comma  - Style5" xfId="31" xr:uid="{E913E670-6807-46E8-B17A-6B2BD8EFDF9E}"/>
    <cellStyle name="Comma  - Style6" xfId="32" xr:uid="{0384C954-763B-4845-A673-EE13F68BABE1}"/>
    <cellStyle name="Comma  - Style7" xfId="33" xr:uid="{FFCD658D-EF85-4D21-A491-16E871B5DBB8}"/>
    <cellStyle name="Comma  - Style8" xfId="34" xr:uid="{A2CB2A2C-3817-4E7E-98B4-246140A75633}"/>
    <cellStyle name="Comma [B]" xfId="271" xr:uid="{D40B2021-68A0-40E8-AB05-981928E11D4F}"/>
    <cellStyle name="Comma [B0]" xfId="272" xr:uid="{B4084929-83BC-4F53-8364-A369E5914F1F}"/>
    <cellStyle name="Comma 0" xfId="273" xr:uid="{B8330EBE-1B84-4D93-8AC7-589202E01E6C}"/>
    <cellStyle name="Comma 10" xfId="129" xr:uid="{BA7B093B-77E9-45EA-93F7-7EE1256A7827}"/>
    <cellStyle name="Comma 11" xfId="144" xr:uid="{6E8C16BB-C617-4AE3-8A1A-B3FD0FE8A91F}"/>
    <cellStyle name="Comma 12" xfId="127" xr:uid="{651084D7-D4FD-4557-A752-292904E1C03E}"/>
    <cellStyle name="Comma 13" xfId="152" xr:uid="{205DFCB2-5915-40C0-A5D6-C77101370CC2}"/>
    <cellStyle name="Comma 14" xfId="108" xr:uid="{0F92AB76-0D0D-4257-A69C-3A0878CDFCDA}"/>
    <cellStyle name="Comma 15" xfId="126" xr:uid="{BA7E6068-5CC8-4AEE-AD11-822A70B84C55}"/>
    <cellStyle name="Comma 16" xfId="85" xr:uid="{0F633A3B-0261-484D-9D6C-42DAEB903E66}"/>
    <cellStyle name="Comma 17" xfId="142" xr:uid="{866455E7-C081-49F0-866E-122EEA450E66}"/>
    <cellStyle name="Comma 18" xfId="125" xr:uid="{3A45E8A8-C7D6-44F2-8E8C-31A3694F7717}"/>
    <cellStyle name="Comma 19" xfId="148" xr:uid="{40363F73-6D3F-4AC0-ABD7-732814970E59}"/>
    <cellStyle name="Comma 2" xfId="4" xr:uid="{2E47E114-1E2E-40A9-841A-02E66D1A4160}"/>
    <cellStyle name="Comma 2 2" xfId="505" xr:uid="{C26E3AA6-8C8A-41CC-B34C-3275A1947013}"/>
    <cellStyle name="Comma 20" xfId="134" xr:uid="{57D49273-A2B0-4089-B136-F2C11A336B69}"/>
    <cellStyle name="Comma 21" xfId="91" xr:uid="{B60BF809-2B45-4277-95B0-E4B907A84E64}"/>
    <cellStyle name="Comma 22" xfId="155" xr:uid="{96658C70-0748-4650-A0F7-08FC5EAD209C}"/>
    <cellStyle name="Comma 3" xfId="75" xr:uid="{70E1456B-F760-457C-BBCD-DF0FC026CE98}"/>
    <cellStyle name="Comma 3 2" xfId="507" xr:uid="{640BE2C4-1940-4B5D-9781-B68DED8B30BE}"/>
    <cellStyle name="Comma 4" xfId="78" xr:uid="{CF54EAD9-75FB-4D8C-AA0F-8FA3BFAC3CBA}"/>
    <cellStyle name="Comma 4 2" xfId="510" xr:uid="{B01E9CA8-70A8-471E-8A60-7BE5F7E8CB26}"/>
    <cellStyle name="Comma 5" xfId="84" xr:uid="{420D7A2E-E7AC-4495-9D46-B89A74026C6F}"/>
    <cellStyle name="Comma 6" xfId="120" xr:uid="{9732C0AF-63FB-4144-A6C8-3AD8C63C17A5}"/>
    <cellStyle name="Comma 7" xfId="135" xr:uid="{C885015A-5B3D-4AAA-9FC6-F9D0EEB03488}"/>
    <cellStyle name="Comma 8" xfId="109" xr:uid="{E124CB10-8151-49BF-B17F-08BA87824E0C}"/>
    <cellStyle name="Comma 9" xfId="131" xr:uid="{42FEE163-A6E1-4395-8ACB-AFC7DAFB5492}"/>
    <cellStyle name="Comma 9 2" xfId="159" xr:uid="{A7C27EA3-B306-4AF1-9581-FBAA98040114}"/>
    <cellStyle name="comma zerodec" xfId="274" xr:uid="{11FEFD40-9FBB-42E8-99E8-C755619C6DF1}"/>
    <cellStyle name="Comma1DP" xfId="275" xr:uid="{FFAFBC72-F664-4423-8BB3-FB7180A6079C}"/>
    <cellStyle name="Comma2DP" xfId="276" xr:uid="{A72463C7-3614-463E-9D76-E181CB0DEEB1}"/>
    <cellStyle name="Copied" xfId="35" xr:uid="{C8CAB932-4FE7-4B10-ADC3-2F91F03C7A38}"/>
    <cellStyle name="Copied 2" xfId="97" xr:uid="{D544E3BC-C6FD-4BBD-80D4-66E6AEC18C73}"/>
    <cellStyle name="COST1" xfId="36" xr:uid="{C936764C-BA2B-4C79-8F5E-D60FD86AC2EF}"/>
    <cellStyle name="COST1 2" xfId="98" xr:uid="{A8670B7E-120B-43F0-B622-DF3B27577B5D}"/>
    <cellStyle name="cPercent0" xfId="277" xr:uid="{F085B1A1-5BEF-4524-BE24-50D42F64C70E}"/>
    <cellStyle name="cPercent1" xfId="278" xr:uid="{6599AA3A-07D2-4A68-95FE-8C057831DFB0}"/>
    <cellStyle name="cPercent2" xfId="279" xr:uid="{F7123440-6675-414F-A4AE-3BD399EC708C}"/>
    <cellStyle name="cTextB" xfId="280" xr:uid="{4989DC7D-BE01-4C9D-B867-65398BA521EC}"/>
    <cellStyle name="cTextBCen" xfId="281" xr:uid="{9800CB4E-AB77-4F73-9C2E-D6097406C999}"/>
    <cellStyle name="cTextBCenSm" xfId="282" xr:uid="{99651F03-4312-4EA3-B94C-2FE76E32DEDF}"/>
    <cellStyle name="cTextCen" xfId="283" xr:uid="{E0C634C4-04D9-49EF-AB51-824A29EE938E}"/>
    <cellStyle name="cTextGenWrap" xfId="284" xr:uid="{045BB4FD-95E9-47DC-B370-8C3529798655}"/>
    <cellStyle name="cTextI" xfId="285" xr:uid="{FB505F44-8BC0-4F1D-9D39-6DB39EC49326}"/>
    <cellStyle name="cTextSm" xfId="286" xr:uid="{6C77036C-8DEA-42C5-94E2-445EFC9FA415}"/>
    <cellStyle name="cTextSmWrap" xfId="287" xr:uid="{CE5998C7-C440-4378-9B9D-49B87259A7C9}"/>
    <cellStyle name="cTextU" xfId="288" xr:uid="{93B5B166-FE86-40DD-A61D-B558D8881B84}"/>
    <cellStyle name="Currency [B]" xfId="289" xr:uid="{1CDED389-A965-4C90-808B-C2470B127CE2}"/>
    <cellStyle name="Currency [B0]" xfId="290" xr:uid="{0FB0783C-9DED-4FEB-894D-6026A7FBA1FF}"/>
    <cellStyle name="Currency 0" xfId="291" xr:uid="{ACB91B7D-B9BB-49E8-A1E0-137798D3AB83}"/>
    <cellStyle name="Currency 2" xfId="292" xr:uid="{E33A46F4-C374-478C-8A12-523437F99F97}"/>
    <cellStyle name="Currency1" xfId="293" xr:uid="{22E4AABE-F712-45F7-BFFC-9DEB56ECAFB0}"/>
    <cellStyle name="Currency1DP" xfId="294" xr:uid="{A1227359-27B9-4403-A427-CEF64FC4FEB3}"/>
    <cellStyle name="Currency2DP" xfId="295" xr:uid="{27E64503-D73C-414E-A520-44B8F7A12F43}"/>
    <cellStyle name="custom" xfId="296" xr:uid="{C96E36CB-AA88-46A7-89B1-DE759BE5F645}"/>
    <cellStyle name="CustomH" xfId="297" xr:uid="{B7C81A60-9674-4B5A-91A3-79B12D5AE1C6}"/>
    <cellStyle name="Date" xfId="298" xr:uid="{1AB997FF-FD3D-4881-A361-E71D9497C08B}"/>
    <cellStyle name="Date Aligned" xfId="299" xr:uid="{46D41953-4C0B-41F7-90E1-7528103B4CF2}"/>
    <cellStyle name="Date Released" xfId="300" xr:uid="{9A4E7485-CC1F-496E-8495-538752F8995D}"/>
    <cellStyle name="Date[d-mmm-yy]" xfId="301" xr:uid="{2D715C9C-24FD-46C0-B858-FEA60EB3D061}"/>
    <cellStyle name="Date[d-mmm-yyyy]" xfId="302" xr:uid="{56DCF325-D006-43C7-91A3-2F9EB727CB94}"/>
    <cellStyle name="Date[mmm-yy]" xfId="303" xr:uid="{4F50149A-42E7-4E71-88B4-823B13E7C1EC}"/>
    <cellStyle name="Date_~8152458" xfId="304" xr:uid="{DA3FD42B-FE54-418E-AA2D-C406DD7DF143}"/>
    <cellStyle name="Date1" xfId="305" xr:uid="{7F9E0A8F-0B01-41D6-9020-25F6EE3E8A3F}"/>
    <cellStyle name="Dollar (zero dec)" xfId="306" xr:uid="{39BA4029-9CFC-4D9F-8D36-520D04F8979A}"/>
    <cellStyle name="Dotted Line" xfId="307" xr:uid="{74F42F6F-22DE-43BC-86AC-9F155B876199}"/>
    <cellStyle name="Eingabe" xfId="562" xr:uid="{8946AC76-DB6E-4035-9228-2530829F6840}"/>
    <cellStyle name="Eingabe 2" xfId="592" xr:uid="{2A11F8A5-CFC4-49B0-9F43-553F7612EFC5}"/>
    <cellStyle name="Eingabe_2.4_Economic_development" xfId="600" xr:uid="{17E89D21-0468-4E17-A548-B40856DC249B}"/>
    <cellStyle name="Entered" xfId="37" xr:uid="{00C0A481-E1B7-4065-995E-757C3596AD0D}"/>
    <cellStyle name="Entered 2" xfId="99" xr:uid="{1DB38FFD-FEDE-4E41-AFEA-A4FBB052B2F5}"/>
    <cellStyle name="Ergebnis" xfId="563" xr:uid="{A86BE73F-BC3B-4A46-BB84-32762844E48E}"/>
    <cellStyle name="Erklärender Text" xfId="564" xr:uid="{3FADC13E-D705-4BCD-A309-4C19072B16C3}"/>
    <cellStyle name="Euro" xfId="308" xr:uid="{E9A13294-4A3C-4D9B-9A2B-B9D56397B359}"/>
    <cellStyle name="Explanatory Text 2" xfId="309" xr:uid="{A43B6F56-5A10-4F6C-9401-C9558D5AA6EF}"/>
    <cellStyle name="FieldName" xfId="310" xr:uid="{6E1407B9-569F-483C-B811-73FBAF580700}"/>
    <cellStyle name="Fixed" xfId="311" xr:uid="{35DA542B-B98C-46F0-B56A-5569858DC2F8}"/>
    <cellStyle name="Footnote" xfId="312" xr:uid="{B5FC0FCE-DF03-47E6-9269-A42A9BCA97D3}"/>
    <cellStyle name="Fraction" xfId="313" xr:uid="{2C712366-772C-455B-9BA3-F75EA7764AFA}"/>
    <cellStyle name="general" xfId="314" xr:uid="{61B85D96-A98B-4CA0-BD5B-56BC3740E496}"/>
    <cellStyle name="Good" xfId="565" builtinId="26"/>
    <cellStyle name="Good 2" xfId="315" xr:uid="{E549A62B-1C67-4535-ACF5-472AC256B5E6}"/>
    <cellStyle name="Grey" xfId="38" xr:uid="{3683736A-F97F-49EC-B661-9062A842235E}"/>
    <cellStyle name="Hard Percent" xfId="316" xr:uid="{D608F277-91E2-4CD0-877A-7FC11F31D14A}"/>
    <cellStyle name="Header" xfId="317" xr:uid="{B088D273-75AF-4727-8404-00C74493F7CF}"/>
    <cellStyle name="Header1" xfId="39" xr:uid="{212DE9DE-1F0F-429C-994C-6BD9F1A56873}"/>
    <cellStyle name="Header2" xfId="40" xr:uid="{6CC66411-5561-4982-84DE-4F7AB6C4AD5D}"/>
    <cellStyle name="Header2 2" xfId="532" xr:uid="{8EFBAD61-A8E0-4225-8113-E5C3676C3ACB}"/>
    <cellStyle name="Header2 2 2" xfId="589" xr:uid="{9F3240A1-5AE4-4187-B9AC-2C25949DE356}"/>
    <cellStyle name="Heading" xfId="318" xr:uid="{976302D4-9E56-4521-A6E4-E45B8C05F08F}"/>
    <cellStyle name="Heading 1 2" xfId="319" xr:uid="{85F253F1-3F91-4AB4-A300-EECC5E4E0A73}"/>
    <cellStyle name="Heading 2 2" xfId="320" xr:uid="{836D0312-E7DB-4EF0-B852-775A91B86CFA}"/>
    <cellStyle name="Heading 3 2" xfId="321" xr:uid="{E8871D9F-57BE-49FC-8D8B-085A1C6AD1D0}"/>
    <cellStyle name="Heading 4 2" xfId="322" xr:uid="{F8330D55-BC1D-4A0A-BA53-B680F558DC3C}"/>
    <cellStyle name="Heading1" xfId="5" xr:uid="{05EDB5AA-78B7-4982-A0BF-0F23EDBAE8B4}"/>
    <cellStyle name="HEADING2" xfId="323" xr:uid="{2BE17FA7-CD14-4577-A595-0AF0708FACB1}"/>
    <cellStyle name="Hidden" xfId="324" xr:uid="{D81610CA-6178-425D-8456-24110FD93638}"/>
    <cellStyle name="Hyperlink" xfId="2" builtinId="8"/>
    <cellStyle name="iComma0" xfId="325" xr:uid="{28088903-BF87-4048-A25F-519EF89312F9}"/>
    <cellStyle name="iComma1" xfId="326" xr:uid="{5F0116F3-C88D-4412-AC05-1819D1CB4A13}"/>
    <cellStyle name="iComma1 2" xfId="327" xr:uid="{3240C18C-BE17-4185-88F5-AD9C07407AC1}"/>
    <cellStyle name="iComma1 3" xfId="328" xr:uid="{49BBA38C-3714-4966-B9E3-F183A77D3F14}"/>
    <cellStyle name="iComma2" xfId="329" xr:uid="{199030A5-6EE2-41BB-91BD-9B361BE52C76}"/>
    <cellStyle name="iComma2 2" xfId="330" xr:uid="{47354BD0-50CB-48BE-B881-9C66D00E1DF1}"/>
    <cellStyle name="iComma2 3" xfId="331" xr:uid="{3B2E7C7B-A06A-4866-84B6-38BE6A2EC715}"/>
    <cellStyle name="iComma3" xfId="332" xr:uid="{F088472D-EC48-4C95-AAB1-F2436A5328ED}"/>
    <cellStyle name="iComma3 2" xfId="333" xr:uid="{CEEA11AF-9BFD-4807-8084-232019A1269D}"/>
    <cellStyle name="iComma3 3" xfId="334" xr:uid="{FB3E5DA9-545B-47B5-B484-B574B110F701}"/>
    <cellStyle name="iCurrency0" xfId="335" xr:uid="{A5603D4F-C2C6-4BD0-820A-F8EF35D71887}"/>
    <cellStyle name="iCurrency0 2" xfId="336" xr:uid="{63796860-A8C5-4783-8573-3CCFA89F82D5}"/>
    <cellStyle name="iCurrency0 3" xfId="337" xr:uid="{D3BF877C-9CA5-4FB0-A130-17DFD8076B0D}"/>
    <cellStyle name="iCurrency2" xfId="338" xr:uid="{4F67612C-9B24-4DC6-8B05-8D40AB41C544}"/>
    <cellStyle name="iCurrency2 2" xfId="339" xr:uid="{EBC6CF49-ADDC-4B9A-8CF9-C293AFC00FD9}"/>
    <cellStyle name="iCurrency2 3" xfId="340" xr:uid="{80872B74-A077-4313-9671-69A72653A2FA}"/>
    <cellStyle name="iDateDM" xfId="341" xr:uid="{F764B202-8FB7-4A91-B83E-6AD194E44F89}"/>
    <cellStyle name="iDateDM 2" xfId="342" xr:uid="{F2F088ED-9ABC-4031-A103-BCF0E6072684}"/>
    <cellStyle name="iDateDM 3" xfId="343" xr:uid="{681A40A4-187A-474C-B533-4855D83730A8}"/>
    <cellStyle name="iDateDMY" xfId="344" xr:uid="{E5888C84-A187-48A2-9BCD-3D2CC0E10607}"/>
    <cellStyle name="iDateDMY 2" xfId="345" xr:uid="{24B6708F-9257-43EC-A3BD-0EBC572B9FFA}"/>
    <cellStyle name="iDateDMY 3" xfId="346" xr:uid="{586FC291-5CA9-43FF-A079-1385226DE8F9}"/>
    <cellStyle name="iDateMY" xfId="347" xr:uid="{F7F869C1-3166-49E8-A10B-F3160FF56D70}"/>
    <cellStyle name="iDateMY 2" xfId="348" xr:uid="{27CADEA7-FBB8-4A7E-9910-7DCD152B4760}"/>
    <cellStyle name="iDateMY 3" xfId="349" xr:uid="{4359CF30-79CB-4416-8098-ECD373D40CB7}"/>
    <cellStyle name="iDateT24" xfId="350" xr:uid="{A277A175-7BB9-44AB-A2DD-454B9E75D8DD}"/>
    <cellStyle name="iDateT24 2" xfId="351" xr:uid="{81C98AC7-0AD8-42F0-A339-0F93AF1D6D4B}"/>
    <cellStyle name="iDateT24 3" xfId="352" xr:uid="{7F8A7B30-8725-455C-967C-159AEF86C58A}"/>
    <cellStyle name="Index" xfId="353" xr:uid="{7EAF8BEE-FDEF-497B-9992-7A36D64C0C0C}"/>
    <cellStyle name="Input [yellow]" xfId="41" xr:uid="{779A68CB-B0DD-42A3-9E28-2B40A390538D}"/>
    <cellStyle name="Input 2" xfId="354" xr:uid="{50AD2801-722E-4DF5-90CF-F1450AFCFDBD}"/>
    <cellStyle name="Input 2 2" xfId="584" xr:uid="{1998212D-5CB5-438D-96FE-FCC1614FC936}"/>
    <cellStyle name="Input Cells" xfId="42" xr:uid="{C9EF783D-08A7-4895-90A4-4422CB9DE715}"/>
    <cellStyle name="Input Cells 2" xfId="103" xr:uid="{95E73574-92E2-4D78-A12D-98B2F5891A8C}"/>
    <cellStyle name="InputComma" xfId="355" xr:uid="{5AF4232C-521A-4F7C-92DE-210B8F2541B8}"/>
    <cellStyle name="InputComma [0]" xfId="356" xr:uid="{0B0C1A83-9ECD-478D-9D68-66110EEA5E6D}"/>
    <cellStyle name="InputCurrency" xfId="357" xr:uid="{6D3C32E6-28D3-4A74-9140-2A7CB8649377}"/>
    <cellStyle name="InputCurrency [0]" xfId="358" xr:uid="{AFA592A0-6A43-4C17-95D5-056F9824FF99}"/>
    <cellStyle name="InputDate" xfId="359" xr:uid="{57C6E7AB-F4A3-450D-9847-2BE364CD859F}"/>
    <cellStyle name="InputDate1" xfId="360" xr:uid="{3680ABB5-042C-41C8-B149-62BED32C4832}"/>
    <cellStyle name="InputFraction" xfId="361" xr:uid="{7541AF81-C4E1-413B-9381-952AC559A142}"/>
    <cellStyle name="InputNormal" xfId="362" xr:uid="{7C04BA5D-F642-4F99-AD09-85AE1FD18B94}"/>
    <cellStyle name="InputPercent" xfId="363" xr:uid="{3053B0BD-6922-4F37-80CA-7B768EB809B8}"/>
    <cellStyle name="InputPercent [0]" xfId="364" xr:uid="{F4628BB2-12D3-49FC-83F3-47C403EEE07D}"/>
    <cellStyle name="InputPercent [1]" xfId="365" xr:uid="{493B3D1F-4F61-4679-9452-176B68E7047F}"/>
    <cellStyle name="IntegerWithComma" xfId="366" xr:uid="{AA37799A-0780-4AB7-B0DB-BB8BB70C79A2}"/>
    <cellStyle name="IntegerWithoutComma" xfId="367" xr:uid="{79BB6414-D5C6-4EAE-AF82-2E0BF5DCEE22}"/>
    <cellStyle name="iPercent0" xfId="368" xr:uid="{37045B37-AE8C-4F03-8617-06BB73800D9B}"/>
    <cellStyle name="iPercent0 2" xfId="369" xr:uid="{E7564FD2-F90B-4AD6-80E3-04E51916B6F1}"/>
    <cellStyle name="iPercent0 3" xfId="370" xr:uid="{9E5AE5C3-7D9E-41E9-8EBE-414A8AAD8E26}"/>
    <cellStyle name="iPercent1" xfId="371" xr:uid="{785874DF-9D98-4429-8EEB-34593FD53F2C}"/>
    <cellStyle name="iPercent1 2" xfId="372" xr:uid="{3366268B-0782-4AB2-8E9A-6610723FA9F5}"/>
    <cellStyle name="iPercent1 3" xfId="373" xr:uid="{6C67AC5E-C6B2-4C08-9E27-64A61B1FA198}"/>
    <cellStyle name="iPercent2" xfId="374" xr:uid="{1F8ED890-4232-4B66-A505-14CB2731BD54}"/>
    <cellStyle name="iPercent2 2" xfId="375" xr:uid="{EB64B7DF-D7C6-46C2-A506-58DFF5D705C6}"/>
    <cellStyle name="iPercent2 3" xfId="376" xr:uid="{CE105927-EDFD-44E9-8F32-2ADA10DB88D9}"/>
    <cellStyle name="iTextB" xfId="377" xr:uid="{8A0D30DB-1B5B-4DB7-8B86-44DBA0D8B2E0}"/>
    <cellStyle name="iTextB 2" xfId="378" xr:uid="{7F311250-7BAE-4120-A845-69A1C820E92C}"/>
    <cellStyle name="iTextB 3" xfId="379" xr:uid="{86738415-2DC0-4FA9-BD91-1E9E787A8062}"/>
    <cellStyle name="iTextCen" xfId="380" xr:uid="{8BD4FAB0-B6D4-4FA4-9E9A-0B37733A7DDB}"/>
    <cellStyle name="iTextCen 2" xfId="381" xr:uid="{2471CC6A-2C6F-4F32-8A84-E6E14EB00970}"/>
    <cellStyle name="iTextCen 3" xfId="382" xr:uid="{D21D61E9-8DA0-4D9D-8A71-9DEE0FBEFBEC}"/>
    <cellStyle name="iTextGen" xfId="383" xr:uid="{FEBDDAA2-D058-47F5-AF01-D214D3EA783E}"/>
    <cellStyle name="iTextGen 2" xfId="384" xr:uid="{C58D54C1-8C42-490F-BDB7-EDCD7468C342}"/>
    <cellStyle name="iTextGen 3" xfId="385" xr:uid="{F458AA8B-1E04-458A-8C9F-B763E64D63CE}"/>
    <cellStyle name="iTextGenProt" xfId="386" xr:uid="{7AA62F0A-BE05-41C3-913F-655AD0204D1E}"/>
    <cellStyle name="iTextGenProt 2" xfId="387" xr:uid="{B8C97D75-729D-48B6-A8F8-110F05E7F93F}"/>
    <cellStyle name="iTextGenProt 3" xfId="388" xr:uid="{BE5F26F5-A191-4BD5-9680-849AA66243A4}"/>
    <cellStyle name="iTextGenWrap" xfId="389" xr:uid="{D644B974-14F5-4949-AD9B-9D4543AC1427}"/>
    <cellStyle name="iTextGenWrap 2" xfId="390" xr:uid="{93D0467A-6373-4BE8-A7E9-78140539FFA2}"/>
    <cellStyle name="iTextGenWrap 3" xfId="391" xr:uid="{1A8356BA-AFD5-4667-A73A-F95300E4016D}"/>
    <cellStyle name="iTextI" xfId="392" xr:uid="{4FC8F976-EDAF-4CD5-AB2C-AE9789F055B7}"/>
    <cellStyle name="iTextI 2" xfId="393" xr:uid="{BC59C77D-EAEA-43EC-910D-134FACD6FC23}"/>
    <cellStyle name="iTextI 3" xfId="394" xr:uid="{2CBFE15B-F762-45B7-A84A-8FAA88797CA8}"/>
    <cellStyle name="iTextSm" xfId="395" xr:uid="{C5A74B9D-7649-4460-BD92-1F61B83AED7A}"/>
    <cellStyle name="iTextSm 2" xfId="396" xr:uid="{C2BC5117-E87D-48FE-AFA6-5FD880D95C5B}"/>
    <cellStyle name="iTextSm 3" xfId="397" xr:uid="{4B0DB2B5-FF25-48AD-90E6-A1BD3F002F17}"/>
    <cellStyle name="iTextU" xfId="398" xr:uid="{54A0FF07-E57B-47F9-B191-BB42B256F6A0}"/>
    <cellStyle name="iTextU 2" xfId="399" xr:uid="{B48A49CF-FC33-456B-9902-521D254FF09C}"/>
    <cellStyle name="iTextU 3" xfId="400" xr:uid="{B667B55A-DD99-4354-BE77-4BD2CA2662BB}"/>
    <cellStyle name="Linked Cell 2" xfId="401" xr:uid="{4293D82F-8E50-45CE-AD6C-C22685297752}"/>
    <cellStyle name="Linked Cells" xfId="43" xr:uid="{357314E0-1201-46BF-94C7-51D3D8ABD270}"/>
    <cellStyle name="Linked Cells 2" xfId="104" xr:uid="{A2AA15E3-0A19-455B-838E-2BAD7F0E3202}"/>
    <cellStyle name="LV Input" xfId="402" xr:uid="{002AA2EF-F3AD-4100-A8FA-37633ED6E1BC}"/>
    <cellStyle name="MajorHeading" xfId="403" xr:uid="{A4C87839-0723-4FCD-AFE0-5CDA3456A0DE}"/>
    <cellStyle name="Milliers [0]_!!!GO" xfId="44" xr:uid="{C2307CE5-0BCB-4EA2-95A3-1E7A638F4F7E}"/>
    <cellStyle name="Milliers_!!!GO" xfId="45" xr:uid="{0D93F939-FB5B-4D8E-B936-795792398CE6}"/>
    <cellStyle name="mManager]_x000d__x000a_Caption=None_x000d__x000a_SystemClose=1_x000d__x000a_YeildTime=20000_x000d__x000a__x000d__x000a_[HideApplications]_x000d__x000a_CheckContinue=1_x000d__x000a_1" xfId="404" xr:uid="{3B4976E8-0B08-4C58-BC08-357B36D6AF99}"/>
    <cellStyle name="Monétaire [0]_!!!GO" xfId="46" xr:uid="{AEE5492D-59EC-494A-947E-130B71981E8D}"/>
    <cellStyle name="Monétaire_!!!GO" xfId="47" xr:uid="{AC257F50-2DCB-4F8C-AB1D-66C3099E8CB5}"/>
    <cellStyle name="Multiple" xfId="405" xr:uid="{D230B6FA-374F-4D92-BEAF-860F6E029E29}"/>
    <cellStyle name="Neutral 2" xfId="406" xr:uid="{48D48CD6-2A8A-43AB-9FD2-A61AB358B803}"/>
    <cellStyle name="New Times Roman" xfId="407" xr:uid="{65E23AA7-85B6-465E-8C95-874E95FE7D76}"/>
    <cellStyle name="Normal" xfId="0" builtinId="0"/>
    <cellStyle name="Normal - Style1" xfId="48" xr:uid="{CAE26049-F2B8-42A2-968F-851352AF5466}"/>
    <cellStyle name="Normal 10" xfId="132" xr:uid="{A362879E-9CF5-4865-928B-98AAA823F4A9}"/>
    <cellStyle name="Normal 10 2" xfId="157" xr:uid="{09C80AFF-C951-44CA-AF26-2E96C30B0B08}"/>
    <cellStyle name="Normal 10 3" xfId="518" xr:uid="{FFB2A10C-394E-400A-A457-E08BF1347670}"/>
    <cellStyle name="Normal 11" xfId="128" xr:uid="{F1225FF2-CEC3-4962-A7CB-2566AC4B88E4}"/>
    <cellStyle name="Normal 11 2" xfId="517" xr:uid="{295AEE3D-9BE3-42BF-AA9C-BD78B2CD9C0C}"/>
    <cellStyle name="Normal 12" xfId="143" xr:uid="{FA9EB68C-131A-4183-8D30-CEB50F926183}"/>
    <cellStyle name="Normal 12 2" xfId="522" xr:uid="{C55EA500-3B7E-4C09-BFA6-551B128D604D}"/>
    <cellStyle name="Normal 13" xfId="151" xr:uid="{1E6D01C0-0A45-4D44-9696-4E99FB8E065F}"/>
    <cellStyle name="Normal 13 2" xfId="524" xr:uid="{C2FE92D1-B21C-410B-8B89-74AADF21CDCE}"/>
    <cellStyle name="Normal 14" xfId="153" xr:uid="{43B8EFD1-D84D-4017-8926-5537860F31A7}"/>
    <cellStyle name="Normal 14 2" xfId="525" xr:uid="{A205B16F-AA99-4132-B9CA-66454EFA69B2}"/>
    <cellStyle name="Normal 15" xfId="140" xr:uid="{BA0D386C-FFDD-4DD9-B1A6-82B1175775AF}"/>
    <cellStyle name="Normal 15 2" xfId="521" xr:uid="{69DC151A-B692-4109-AD75-D9B52D8713B2}"/>
    <cellStyle name="Normal 16" xfId="137" xr:uid="{F173613B-40C8-429A-B002-99C64911634E}"/>
    <cellStyle name="Normal 16 2" xfId="520" xr:uid="{7F8FCD14-0F18-4895-8B53-820E8A1E61BA}"/>
    <cellStyle name="Normal 17" xfId="102" xr:uid="{4F270973-8145-48DC-BB7C-1D6093CEDC9A}"/>
    <cellStyle name="Normal 17 2" xfId="514" xr:uid="{DCCDF409-AD30-40D6-A90D-97E07C6B9164}"/>
    <cellStyle name="Normal 18" xfId="101" xr:uid="{DC1999F2-D9F6-466D-9F11-C1C9543AB448}"/>
    <cellStyle name="Normal 18 2" xfId="513" xr:uid="{41CD6800-2B61-4CC2-9DE2-2E8A9F632141}"/>
    <cellStyle name="Normal 19" xfId="124" xr:uid="{9AC7CF98-F77B-4B19-9103-6F58390BFCF5}"/>
    <cellStyle name="Normal 19 2" xfId="516" xr:uid="{04C9E6A4-DC6E-431C-BA19-772CA4DD648C}"/>
    <cellStyle name="Normal 2" xfId="73" xr:uid="{31BB236C-19D3-442A-94EA-593457D546B8}"/>
    <cellStyle name="Normal 2 2" xfId="123" xr:uid="{02563F37-440A-4857-B13D-C3FD1ED7313C}"/>
    <cellStyle name="Normal 2 2 10" xfId="580" xr:uid="{ED12EA20-3904-419C-B5FB-41C57B09D894}"/>
    <cellStyle name="Normal 2 3" xfId="534" xr:uid="{FBE4208D-7BEE-49DE-9408-83E7F83C8576}"/>
    <cellStyle name="Normal 2 3 2" xfId="590" xr:uid="{1EBAB4D8-977C-4080-8BC9-D7AE80C739E2}"/>
    <cellStyle name="Normal 2 3 3 2" xfId="533" xr:uid="{EF7A2654-6052-49CA-AA9F-5C842ACC37FD}"/>
    <cellStyle name="Normal 20" xfId="147" xr:uid="{6A9615B2-7DD5-4C1E-8BD0-1CF49ED76759}"/>
    <cellStyle name="Normal 20 2" xfId="523" xr:uid="{6291E0FF-0E9C-4B5A-A679-C8E81BE1E1C6}"/>
    <cellStyle name="Normal 21" xfId="90" xr:uid="{4882BF97-D281-41AD-BC76-795A9D6F7AFC}"/>
    <cellStyle name="Normal 21 2" xfId="512" xr:uid="{14349DD5-3447-4923-95A9-5EE2C501D6EF}"/>
    <cellStyle name="Normal 22" xfId="88" xr:uid="{1F4F17E3-94D6-43DF-A260-382B4823AA1A}"/>
    <cellStyle name="Normal 22 2" xfId="511" xr:uid="{789DB121-6118-4EFE-8327-EFCCF086D6E7}"/>
    <cellStyle name="Normal 23" xfId="575" xr:uid="{834EFD77-586E-4B9F-8E3A-7EDF3BDB9A63}"/>
    <cellStyle name="Normal 23 2" xfId="594" xr:uid="{6E827B14-AB40-4D4A-B61E-13A0C2E0F6FC}"/>
    <cellStyle name="Normal 24" xfId="576" xr:uid="{56EBB348-AACC-4A21-BBDB-B3527D580362}"/>
    <cellStyle name="Normal 24 2" xfId="595" xr:uid="{F547897C-8AD4-406A-83E9-D561A1BB070E}"/>
    <cellStyle name="Normal 25" xfId="577" xr:uid="{2B2822FD-622A-42EC-90E8-2727F3A0AD94}"/>
    <cellStyle name="Normal 25 2" xfId="596" xr:uid="{1DA75B9A-68FA-4E12-97B9-1D704192575F}"/>
    <cellStyle name="Normal 26" xfId="578" xr:uid="{DC6FB129-F4FC-43C2-A9F8-8BE2F235D40E}"/>
    <cellStyle name="Normal 26 2" xfId="597" xr:uid="{1ED6D91D-8166-4624-8E32-454F9F042F11}"/>
    <cellStyle name="Normal 27" xfId="80" xr:uid="{2E27EB11-34B3-430B-BCFE-E99569D2050B}"/>
    <cellStyle name="Normal 28" xfId="579" xr:uid="{DD4367DA-B71A-4AF2-8CEF-941B32A48BD9}"/>
    <cellStyle name="Normal 28 2" xfId="598" xr:uid="{8C01C1FE-4F03-4989-8785-E8409F5F369B}"/>
    <cellStyle name="Normal 3" xfId="3" xr:uid="{E5F3EF85-7817-40A8-B0D8-B0079D9F5336}"/>
    <cellStyle name="Normal 3 13" xfId="408" xr:uid="{9847505D-A54F-48BA-93CF-86DCCE5B406D}"/>
    <cellStyle name="Normal 3 2" xfId="409" xr:uid="{26441F00-C94D-4CA1-81B8-1A3A7FC59F5B}"/>
    <cellStyle name="Normal 3 2 2" xfId="410" xr:uid="{00268208-533B-41AF-973D-F08B1A05EAD8}"/>
    <cellStyle name="Normal 3 2 2 2" xfId="411" xr:uid="{0ADBDFAF-3E16-4E00-A858-83D9B9B39C99}"/>
    <cellStyle name="Normal 3 2 2 2 2" xfId="412" xr:uid="{5ED6C4B5-DEEE-456C-A511-980F3E75BA46}"/>
    <cellStyle name="Normal 3 2 2 2 2 2" xfId="413" xr:uid="{1F555F9D-2D1A-41C4-AB0E-29B755506066}"/>
    <cellStyle name="Normal 3 2 2 2 3" xfId="414" xr:uid="{DC25D7F8-3FD2-41F1-BEBD-9A4BE357C4FA}"/>
    <cellStyle name="Normal 3 2 2 3" xfId="415" xr:uid="{09A0B4DF-253E-41A1-9CD2-1F8416009803}"/>
    <cellStyle name="Normal 3 2 2 3 2" xfId="416" xr:uid="{E75BACD2-B827-40DA-BC9E-3E20C3EE3EDB}"/>
    <cellStyle name="Normal 3 2 2 4" xfId="417" xr:uid="{E76F3018-5F4A-48C8-A7D1-8FC26BCA0C2A}"/>
    <cellStyle name="Normal 3 2 3" xfId="418" xr:uid="{FC023736-22FE-43E6-B181-86AD25CB7ACB}"/>
    <cellStyle name="Normal 3 2 3 2" xfId="419" xr:uid="{A0C2C29E-FEEE-464E-B78E-99C5B5A69871}"/>
    <cellStyle name="Normal 3 2 3 2 2" xfId="420" xr:uid="{29439349-34F5-4DB7-825B-B352925E732A}"/>
    <cellStyle name="Normal 3 2 3 3" xfId="421" xr:uid="{F600839B-3E73-474C-9B1B-62AC719CEF1D}"/>
    <cellStyle name="Normal 3 2 4" xfId="422" xr:uid="{0797B76A-B794-4D25-A2E0-97EE334D5CB7}"/>
    <cellStyle name="Normal 3 2 4 2" xfId="423" xr:uid="{540ACDE0-BF96-4C23-B723-033E9D6B38F9}"/>
    <cellStyle name="Normal 3 2 5" xfId="424" xr:uid="{8693A79B-A2F5-411E-8F1C-A62A2224549D}"/>
    <cellStyle name="Normal 3 3" xfId="425" xr:uid="{A718957E-7200-4FAE-A85B-9BA70973CF96}"/>
    <cellStyle name="Normal 3 3 2" xfId="426" xr:uid="{9B4C6757-4F7C-4442-BA9B-FA8FED1A5CC6}"/>
    <cellStyle name="Normal 3 3 2 2" xfId="427" xr:uid="{34852E70-B440-4132-BD0A-6AC13051E2C1}"/>
    <cellStyle name="Normal 3 3 2 2 2" xfId="428" xr:uid="{1765AB05-EAC7-4699-A5F8-5B31A34D1D4C}"/>
    <cellStyle name="Normal 3 3 2 3" xfId="429" xr:uid="{C4FCEB03-9BA1-43CC-A403-5E606F66C013}"/>
    <cellStyle name="Normal 3 3 3" xfId="430" xr:uid="{79D0DF32-9438-4C04-B187-DA415431D570}"/>
    <cellStyle name="Normal 3 3 3 2" xfId="431" xr:uid="{021D686E-CCC0-4A38-8BC8-1EDD9DAD428E}"/>
    <cellStyle name="Normal 3 3 4" xfId="432" xr:uid="{CF28BC04-C869-4FDA-946C-4197101E3AD2}"/>
    <cellStyle name="Normal 3 4" xfId="433" xr:uid="{1F0B93CD-43B1-4817-BEBE-FCA1F4435828}"/>
    <cellStyle name="Normal 3 4 2" xfId="434" xr:uid="{4BD15B4C-1844-4641-B39A-D8820B5431CE}"/>
    <cellStyle name="Normal 3 4 2 2" xfId="435" xr:uid="{96C19AD7-637B-49FA-9A91-961FC389A934}"/>
    <cellStyle name="Normal 3 4 3" xfId="436" xr:uid="{F7DF62C7-C0EF-4935-90B7-3BEB27A12E4E}"/>
    <cellStyle name="Normal 3 5" xfId="437" xr:uid="{8487D2DC-1826-4212-B608-6DD8D4366420}"/>
    <cellStyle name="Normal 3 5 2" xfId="438" xr:uid="{D5C4D6AF-1F42-4866-BAB3-31BF539A0A7F}"/>
    <cellStyle name="Normal 3 6" xfId="439" xr:uid="{94C91E67-BA21-48D4-A41C-F032D73965A7}"/>
    <cellStyle name="Normal 32" xfId="81" xr:uid="{8B3964A2-E202-4EE9-B534-92FCFBA1ED96}"/>
    <cellStyle name="Normal 4" xfId="74" xr:uid="{7360B649-3BE4-41EA-8CD7-375CDF04EB9A}"/>
    <cellStyle name="Normal 4 2" xfId="440" xr:uid="{36D11B8F-3BB6-43EE-812C-CA0F98C68FE2}"/>
    <cellStyle name="Normal 4 2 2" xfId="441" xr:uid="{61C07F6D-8654-4A1A-B722-083413A09203}"/>
    <cellStyle name="Normal 4 3" xfId="442" xr:uid="{33493562-80B7-4917-A01F-37F6AFA4FE12}"/>
    <cellStyle name="Normal 5" xfId="79" xr:uid="{4C668C30-096D-4EEE-AAE5-F6484D7527DF}"/>
    <cellStyle name="Normal 5 2" xfId="443" xr:uid="{56D447C9-76DA-4165-9C0C-7226C19B8D5E}"/>
    <cellStyle name="Normal 6" xfId="83" xr:uid="{CEC9A753-DB28-459D-BF9C-B1C47CD9F78F}"/>
    <cellStyle name="Normal 6 2" xfId="444" xr:uid="{A9CA99E7-8EA3-419C-963A-B910C074C039}"/>
    <cellStyle name="Normal 6 2 2" xfId="445" xr:uid="{294EFB81-728D-48BA-84F4-A06BD943D5CE}"/>
    <cellStyle name="Normal 6 3" xfId="446" xr:uid="{39576E79-DA64-47BD-99BC-13B3A383D47B}"/>
    <cellStyle name="Normal 64" xfId="161" xr:uid="{809E732C-2BC1-48D9-A553-F355BB9649DE}"/>
    <cellStyle name="Normal 7" xfId="121" xr:uid="{667EA67E-1682-469A-A047-76FFF51B71F3}"/>
    <cellStyle name="Normal 7 2" xfId="156" xr:uid="{14168AB6-308A-47F0-92F9-CAB98D6AD2C3}"/>
    <cellStyle name="Normal 7 2 2" xfId="158" xr:uid="{3FA54D5B-8144-4933-BA16-2A881BE87071}"/>
    <cellStyle name="Normal 8" xfId="136" xr:uid="{3FCE1185-F8CD-4180-9D8F-6883F8406A82}"/>
    <cellStyle name="Normal 8 2" xfId="519" xr:uid="{60396AF8-EB6E-4D76-830F-B63B4FB9654A}"/>
    <cellStyle name="Normal 9" xfId="110" xr:uid="{A955D19B-89DE-4F77-B7D3-E3261428E006}"/>
    <cellStyle name="Normal 9 2" xfId="515" xr:uid="{C36F1498-0131-4C67-8154-749FB6052771}"/>
    <cellStyle name="Normal1" xfId="49" xr:uid="{F1CE038E-A9E0-4047-9FD0-4D5BF40AD42C}"/>
    <cellStyle name="Normal12" xfId="50" xr:uid="{5353013E-31E3-4982-A593-1D2B1CF13C78}"/>
    <cellStyle name="Normal12 2" xfId="106" xr:uid="{184E5B89-B5EE-4C12-BF60-0DA6EB55E972}"/>
    <cellStyle name="Normal14" xfId="51" xr:uid="{0458FEFB-FF20-4244-B753-1FF58577BD02}"/>
    <cellStyle name="Normal14 2" xfId="107" xr:uid="{CA784DA9-40FC-4071-B01F-6A424CBBC68B}"/>
    <cellStyle name="Normal15" xfId="52" xr:uid="{0969BA4B-AF3F-4D84-B398-38D61F293D0A}"/>
    <cellStyle name="Normal2" xfId="53" xr:uid="{B36CF953-4E9A-4962-900C-F7501D41C8B5}"/>
    <cellStyle name="Normal20" xfId="54" xr:uid="{EEC8A4A8-8701-4182-B5BA-7E7C4A84B435}"/>
    <cellStyle name="Normal3" xfId="55" xr:uid="{E125CCEA-796C-40B0-A564-BD070CFBA010}"/>
    <cellStyle name="Normal3 2" xfId="581" xr:uid="{25151B2B-7861-448A-82DA-880462688E8A}"/>
    <cellStyle name="Normal4" xfId="56" xr:uid="{751B6FE5-616C-4DC9-9B97-A55B17039E70}"/>
    <cellStyle name="Normal5" xfId="57" xr:uid="{804A2C93-9E52-483D-8FD2-983F79C0F615}"/>
    <cellStyle name="Normal6" xfId="58" xr:uid="{6FF2DD7C-8685-4C5A-8C36-5A1BDBF0073C}"/>
    <cellStyle name="Normal6 2" xfId="112" xr:uid="{A357FF9E-98F7-4ED5-B15E-DA3FE99187ED}"/>
    <cellStyle name="Note 2" xfId="447" xr:uid="{1B0058CA-34B7-4185-B6CC-24F21A90F1DC}"/>
    <cellStyle name="Note 2 2" xfId="585" xr:uid="{360D6F0A-60BC-401C-995B-1C52E9F1CC42}"/>
    <cellStyle name="Notiz" xfId="566" xr:uid="{D021F7DF-BFBE-4020-9F60-22B400DA7401}"/>
    <cellStyle name="Notiz 2" xfId="593" xr:uid="{F6772534-E6ED-44B7-AC79-0DC30117958D}"/>
    <cellStyle name="Notiz_2.4_Economic_development" xfId="601" xr:uid="{C66130F0-09FC-42C9-94B5-B2389CAB915D}"/>
    <cellStyle name="nplosion" xfId="448" xr:uid="{B4CD84C6-F730-4E58-A83F-725133A13F99}"/>
    <cellStyle name="Œ…‹æØ‚è [0.00]_Region Orders (2)" xfId="59" xr:uid="{4684833D-924C-41B9-9FEB-C9840C35278A}"/>
    <cellStyle name="Œ…‹æØ‚è_Region Orders (2)" xfId="60" xr:uid="{731621B1-2963-4DDB-A82A-AFCBFC727F0A}"/>
    <cellStyle name="Output 2" xfId="449" xr:uid="{1C1CD7C2-3B44-4810-9AAC-A377510E9195}"/>
    <cellStyle name="Page Number" xfId="450" xr:uid="{A693A24E-9AD9-4AEB-8E73-8B772FECA18C}"/>
    <cellStyle name="per.style" xfId="61" xr:uid="{01D359BD-88C4-49FB-9E33-3417D0B62D7B}"/>
    <cellStyle name="per.style 2" xfId="113" xr:uid="{A0604A5D-F58C-4DF0-811E-515CAF538ACC}"/>
    <cellStyle name="Percent" xfId="1" builtinId="5"/>
    <cellStyle name="Percent [0]" xfId="451" xr:uid="{4A03C399-02DC-43E5-A98B-A32E60092D8E}"/>
    <cellStyle name="Percent [1]" xfId="452" xr:uid="{6E031D74-4AA0-4116-85A1-ED768B43107D}"/>
    <cellStyle name="Percent [2]" xfId="62" xr:uid="{76FE35E6-988D-490E-A45C-0127AA4EC34B}"/>
    <cellStyle name="Percent [2] 2" xfId="114" xr:uid="{79A51927-9EF7-4DBC-A530-39D04622119A}"/>
    <cellStyle name="Percent 10" xfId="146" xr:uid="{8074F902-36EF-4EF7-9D1B-1E34CABAC980}"/>
    <cellStyle name="Percent 11" xfId="145" xr:uid="{57416820-DB87-4C6F-8678-A3DE03E4C360}"/>
    <cellStyle name="Percent 12" xfId="149" xr:uid="{8DEAB4F9-DF16-41CA-A248-6D41A845982B}"/>
    <cellStyle name="Percent 13" xfId="141" xr:uid="{19090DB4-BCAD-4ADA-B2E5-72E979F03C0F}"/>
    <cellStyle name="Percent 14" xfId="138" xr:uid="{586E0B99-51E4-45DB-BAA8-3099D5E0CD24}"/>
    <cellStyle name="Percent 15" xfId="105" xr:uid="{D4DDE506-EC06-43AF-8114-6474696023F3}"/>
    <cellStyle name="Percent 16" xfId="139" xr:uid="{D4A62413-DF89-42CA-ABA2-2D66CC0A8E8F}"/>
    <cellStyle name="Percent 16 2" xfId="160" xr:uid="{1679577B-9228-41A4-A732-3B2FB4153729}"/>
    <cellStyle name="Percent 17" xfId="150" xr:uid="{286295CE-C9F9-4677-9F53-1F18ED9B9DF5}"/>
    <cellStyle name="Percent 18" xfId="100" xr:uid="{633974FC-E7BE-4E0D-8A27-A344E78E4B19}"/>
    <cellStyle name="Percent 19" xfId="96" xr:uid="{B8E76599-8DDF-4B4C-AC15-57675C072077}"/>
    <cellStyle name="Percent 2" xfId="6" xr:uid="{6BB94F93-9176-44B2-9070-056F112F7534}"/>
    <cellStyle name="Percent 2 2" xfId="506" xr:uid="{7FD8529F-C7E6-4A43-833D-C005B492359F}"/>
    <cellStyle name="Percent 20" xfId="154" xr:uid="{4EECFD0B-56EB-40DA-9042-6E974981E050}"/>
    <cellStyle name="Percent 21" xfId="92" xr:uid="{7CE81BBE-BA7C-4F56-9819-A1E755618A07}"/>
    <cellStyle name="Percent 3" xfId="76" xr:uid="{1D9F823E-F00A-44E5-AE38-CA79DDD3859C}"/>
    <cellStyle name="Percent 3 2" xfId="508" xr:uid="{991E55CA-3832-4B0B-A7D2-03A09FD6669D}"/>
    <cellStyle name="Percent 4" xfId="77" xr:uid="{1596F550-9CEA-449C-8B61-B8011E679823}"/>
    <cellStyle name="Percent 4 2" xfId="509" xr:uid="{9E54797D-CBFB-4B7D-85E3-16D33E1B37D5}"/>
    <cellStyle name="Percent 5" xfId="86" xr:uid="{FC0F6A1B-3229-4E48-B304-954CDD23D087}"/>
    <cellStyle name="Percent 6" xfId="87" xr:uid="{5D4FB142-BA9C-4BE3-AB0B-E6402DA80A13}"/>
    <cellStyle name="Percent 7" xfId="111" xr:uid="{75CCEB09-843E-435B-AAE9-1990F2978FA8}"/>
    <cellStyle name="Percent 8" xfId="133" xr:uid="{4CF4F7F7-F5F0-4EE0-8829-B2B4915A9D22}"/>
    <cellStyle name="Percent 9" xfId="130" xr:uid="{4F09C2C2-7D3D-418B-A070-04AE170ED447}"/>
    <cellStyle name="Percent0Decimals" xfId="453" xr:uid="{7CEE9F9D-2FC6-4034-AB57-2B93CEBE8FB7}"/>
    <cellStyle name="Percent-0DP" xfId="454" xr:uid="{9CA57D90-C339-4773-91D2-0D5B90B68A97}"/>
    <cellStyle name="Percent1" xfId="63" xr:uid="{BBAF8F50-6F3B-4271-A545-902E41B77BB1}"/>
    <cellStyle name="Percent2Decimals" xfId="455" xr:uid="{57E6FC20-B56D-481F-9257-DA0DF5886AF5}"/>
    <cellStyle name="Percent-2DP" xfId="456" xr:uid="{89F9AFEA-39B8-44D5-B9B8-C6C4F6C19163}"/>
    <cellStyle name="Percent4Decimals" xfId="457" xr:uid="{87EF1E37-CA6F-47A6-8E98-155EB42FB3C7}"/>
    <cellStyle name="pricing" xfId="64" xr:uid="{49FC1ED8-FDD0-4789-BD0C-A576E196637E}"/>
    <cellStyle name="pricing 2" xfId="115" xr:uid="{45205E86-C421-4DCB-B9EE-2DC60BD80F58}"/>
    <cellStyle name="PSChar" xfId="65" xr:uid="{7AFACE39-B83A-4D38-80BA-9B3C0DC9408C}"/>
    <cellStyle name="PSChar 2" xfId="116" xr:uid="{60608411-27CA-4CF1-93AE-5E7B2AF1A07D}"/>
    <cellStyle name="PSDate" xfId="458" xr:uid="{047B3D96-3ABA-4257-BDB4-2CFA86234067}"/>
    <cellStyle name="PSDec" xfId="459" xr:uid="{A3D79DC6-FD46-4DE2-9C81-C55FC5E9DB83}"/>
    <cellStyle name="PSHeading" xfId="460" xr:uid="{D0D172E0-0BB9-4694-A184-74F4A23F52E3}"/>
    <cellStyle name="PSInt" xfId="461" xr:uid="{F04604C1-1D15-4189-8E73-4AEAE31E665D}"/>
    <cellStyle name="PSSpacer" xfId="462" xr:uid="{3A99E1E6-21ED-4792-91A2-1A4668BA3E7B}"/>
    <cellStyle name="Red Brackets No Decimals" xfId="66" xr:uid="{F74ECE5A-07B5-4FA5-AFBB-FB3B04D2964E}"/>
    <cellStyle name="Red Brackets No Decimals 2" xfId="117" xr:uid="{933656F5-0BFE-4BD3-8020-DABB2888523F}"/>
    <cellStyle name="RevList" xfId="67" xr:uid="{E87E6268-39A2-44A9-8FC7-C83187461071}"/>
    <cellStyle name="RevList 2" xfId="118" xr:uid="{2B57D413-2214-4A31-916F-21EE5E2800B9}"/>
    <cellStyle name="Row - Heading" xfId="463" xr:uid="{2C6B7813-9E12-48BC-A336-79E7A7F7D855}"/>
    <cellStyle name="Row - SubHeading" xfId="464" xr:uid="{773D2246-A19D-4B5C-8094-905E73DC423D}"/>
    <cellStyle name="Schlecht" xfId="567" xr:uid="{F2082A55-4DFC-45DB-AEFB-4325B1ACDE7B}"/>
    <cellStyle name="SFL" xfId="465" xr:uid="{947459FA-9FCF-44DF-BC7F-6BF426CE0337}"/>
    <cellStyle name="Std_%" xfId="466" xr:uid="{A11B8050-C322-476D-8393-44A0570B48A1}"/>
    <cellStyle name="Style 1" xfId="68" xr:uid="{D880828D-E2DB-4245-8F7E-277A532DFBFA}"/>
    <cellStyle name="Subhead" xfId="467" xr:uid="{6F4EE67E-B201-49EB-9FCF-97DADA9BB0B6}"/>
    <cellStyle name="Subtotal" xfId="69" xr:uid="{C72A6497-7434-4623-9F3C-228CD46E9B4B}"/>
    <cellStyle name="Subtotal 2" xfId="119" xr:uid="{D823F78C-7C17-46BC-A1A7-5E71F69D8B67}"/>
    <cellStyle name="Table Head" xfId="468" xr:uid="{5975D973-07A9-48B8-8C06-D46DEB3206A7}"/>
    <cellStyle name="Table Head Aligned" xfId="469" xr:uid="{689C5A66-0E43-4080-A838-38AEF26C41BF}"/>
    <cellStyle name="Table Head Aligned 2" xfId="529" xr:uid="{A2C3CBE8-5DFF-4A57-A8FF-3DC7B2A67127}"/>
    <cellStyle name="Table Head Aligned 3" xfId="526" xr:uid="{36DDB452-D5B8-4879-A81F-5B96C4FC456B}"/>
    <cellStyle name="Table Head Blue" xfId="470" xr:uid="{EA6B4536-9B8F-4113-B439-477B36B5D604}"/>
    <cellStyle name="Table Head Green" xfId="471" xr:uid="{6CC813A1-5E24-4C7D-B10C-706ED9508298}"/>
    <cellStyle name="Table Head Green 2" xfId="530" xr:uid="{6FFDA213-70C8-4BD9-AB3E-E23854F57704}"/>
    <cellStyle name="Table Head Green 3" xfId="527" xr:uid="{AB82119F-0295-4A9A-8F27-CA7E966E9BDB}"/>
    <cellStyle name="Table Title" xfId="472" xr:uid="{239AE2C7-2304-4598-B3C7-7E314FC1052D}"/>
    <cellStyle name="Table Units" xfId="473" xr:uid="{EF84BD72-DDD3-44AF-B2D8-A0B20804DD8A}"/>
    <cellStyle name="TableColumnHeader" xfId="7" xr:uid="{776A7319-8196-4E3B-9089-FDB9365D0777}"/>
    <cellStyle name="TableCrossHeader" xfId="8" xr:uid="{8D8A3E66-F537-47C2-BA96-FFB60B15A88D}"/>
    <cellStyle name="TableRowHeader" xfId="9" xr:uid="{938F1D02-09B3-4C24-A17E-ACC1958338DA}"/>
    <cellStyle name="TableUoM" xfId="10" xr:uid="{F54CFE0C-71B2-495F-89CE-3F6B3FDB7FAB}"/>
    <cellStyle name="TableValue" xfId="11" xr:uid="{3294995D-F8C0-48D0-9A28-AA9FDDACD0C4}"/>
    <cellStyle name="TableValue 2" xfId="89" xr:uid="{9ED0B41C-AAEC-4BC6-A50D-AB96C3FC12CF}"/>
    <cellStyle name="þ_x001d_ð7" xfId="474" xr:uid="{8F2CC979-FEF1-4D68-928D-CDFBD344F3CF}"/>
    <cellStyle name="þ_x001d_ð7_x000c_î" xfId="475" xr:uid="{808C6463-405A-4A09-AE79-9178D6C7537C}"/>
    <cellStyle name="þ_x001d_ð7_x000c_îþ_x0007_" xfId="476" xr:uid="{2F6BD886-4127-4873-8E47-62A739D3D8F4}"/>
    <cellStyle name="þ_x001d_ð7_x000c_îþ_x0007__x000d_" xfId="477" xr:uid="{B85C5462-A34F-40CB-92AA-FC6EBFDC63B2}"/>
    <cellStyle name="þ_x001d_ð7_x000c_îþ_x0007__x000d_áþ" xfId="478" xr:uid="{70A42EFB-1711-473D-B5E0-D565A4730E5D}"/>
    <cellStyle name="þ_x001d_ð7_x000c_îþ_x0007__x000d_áþU" xfId="479" xr:uid="{DC4405B5-6597-44AF-98A9-F7E33F8F67A0}"/>
    <cellStyle name="þ_x001d_ð7_x000c_îþ_x0007__x000d_áþU_x0001_3" xfId="480" xr:uid="{FC055B4E-07E6-4627-8C38-D34CB9A8C251}"/>
    <cellStyle name="þ_x001d_ð7_x000c_îþ_x0007__x000d_áþU_x0001_3_x0007_" xfId="481" xr:uid="{CA2F2E31-3CE4-4E35-886D-FB4C0D1358F6}"/>
    <cellStyle name="þ_x001d_ð7_x000c_îþ_x0007__x000d_áþU_x0001_3_x0007_å" xfId="482" xr:uid="{4F3E1C0A-D334-4F60-88B6-AEB44D114187}"/>
    <cellStyle name="þ_x001d_ð7_x000c_îþ_x0007__x000d_áþU_x0001_3_x0007_å_x000a_" xfId="483" xr:uid="{29DADEC2-2318-4C98-9F01-F9DAD47EFF74}"/>
    <cellStyle name="þ_x001d_ð7_x000c_îþ_x0007__x000d_áþU_x0001_3_x0007_å_x000a__x0007_" xfId="484" xr:uid="{063D4E41-29DE-4BFF-A313-FB780D75D12C}"/>
    <cellStyle name="þ_x001d_ð7_x000c_îþ_x0007__x000d_áþU_x0001_3_x0007_å_x000a__x0007__x0001__x0001_" xfId="70" xr:uid="{048CA2CA-785B-472B-BD74-64330B593D26}"/>
    <cellStyle name="þ_x001d_ð7_x000c_îþ_x0007__x000d_áþU_x0001_3_x0007_ë" xfId="485" xr:uid="{AB66ADEA-7AA6-4C06-B633-56E18CA40B6D}"/>
    <cellStyle name="þ_x001d_ð7_x000c_îþ_x0007__x000d_áþU_x0001_3_x0007_ë_x000a_" xfId="486" xr:uid="{CAAD92A1-8265-4BDF-82CF-6E90259AE766}"/>
    <cellStyle name="þ_x001d_ð7_x000c_îþ_x0007__x000d_áþU_x0001_3_x0007_ë_x000a__x0007_" xfId="487" xr:uid="{E2415AD2-0549-40AD-A72A-CA361277C1C9}"/>
    <cellStyle name="þ_x001d_ð7_x000c_îþ_x0007__x000d_áþU_x0001_3_x0007_ë_x000a__x0007__x0001__x0001_" xfId="71" xr:uid="{FD388F1D-A510-4E18-B950-BC585E51C036}"/>
    <cellStyle name="þ_x001d_ð7_x000c_îþ_x0007__9.2 BU Impairment Charges" xfId="488" xr:uid="{8F8B225D-60DA-4C4F-835D-90F884213F5F}"/>
    <cellStyle name="Title 1" xfId="489" xr:uid="{3FE38791-45BF-49F0-834D-C72F30597DA7}"/>
    <cellStyle name="Title 2" xfId="490" xr:uid="{B31F0B0E-92F2-4C6B-A3D0-7A19CC0A34DA}"/>
    <cellStyle name="Title 3" xfId="491" xr:uid="{DCF5FF07-E205-4F91-970D-3F89834BDEC0}"/>
    <cellStyle name="Titles" xfId="492" xr:uid="{58DCB641-6A59-47AA-B8BD-E48E173EDFC7}"/>
    <cellStyle name="Titles 2" xfId="531" xr:uid="{1CFF0BAB-3E43-48EE-B8E8-09B9EF4FD4B5}"/>
    <cellStyle name="Titles 3" xfId="528" xr:uid="{198A38F7-C400-48BA-AAA7-7923A8DBB1F8}"/>
    <cellStyle name="Total 2" xfId="493" xr:uid="{237B5F8B-DD04-42F8-8D3C-9C702AF293BF}"/>
    <cellStyle name="Überschrift" xfId="568" xr:uid="{2439920F-9200-41A0-859F-7A9B781FDB08}"/>
    <cellStyle name="Überschrift 1" xfId="569" xr:uid="{275F06A1-13D4-4B55-92CB-861D9860022F}"/>
    <cellStyle name="Überschrift 2" xfId="570" xr:uid="{F62C5AA0-41A1-4350-839F-E4135D9A3D17}"/>
    <cellStyle name="Überschrift 3" xfId="571" xr:uid="{EA5DFDF9-0B37-4A36-B4EB-D69D2920B5B6}"/>
    <cellStyle name="Überschrift 4" xfId="572" xr:uid="{9382A56D-493E-4981-8154-55A12685768D}"/>
    <cellStyle name="Verknüpfte Zelle" xfId="573" xr:uid="{F97F0B98-2876-4652-B0F3-3FB4FD9E822C}"/>
    <cellStyle name="Warnender Text" xfId="602" xr:uid="{05F58CD8-59E8-4241-A3DE-B30F552A7500}"/>
    <cellStyle name="Warning Text 2" xfId="494" xr:uid="{D48A465B-7A8B-48AD-8CAE-3B128B216513}"/>
    <cellStyle name="White on black" xfId="495" xr:uid="{1576A2E2-36A7-4C01-B5E9-00F25CB157BE}"/>
    <cellStyle name="White on Blue" xfId="496" xr:uid="{29231D1A-D1C6-47F9-B3E1-60A4B352C357}"/>
    <cellStyle name="Word_Formula" xfId="497" xr:uid="{545AF70B-3A08-4D8E-9B2C-053127C9E34D}"/>
    <cellStyle name="WordWrap" xfId="72" xr:uid="{030D4FB0-9939-4821-B272-4BD42671E870}"/>
    <cellStyle name="WordWrap 2" xfId="122" xr:uid="{637EE019-ED9E-4737-AB3E-76DE48D3E9C4}"/>
    <cellStyle name="xHeading" xfId="498" xr:uid="{7ED64D9C-89F8-45E8-A54F-6A67B6917AE8}"/>
    <cellStyle name="xHeading 2" xfId="586" xr:uid="{EC62A4EA-63FC-40FA-B135-4EB859F5CC8D}"/>
    <cellStyle name="xHeadingCen" xfId="499" xr:uid="{E4A71FCC-D0FE-433C-ABF1-8B2DB6457393}"/>
    <cellStyle name="xHeadingCen 2" xfId="587" xr:uid="{199E46B9-084A-4864-B2DB-E5E81AE8FADD}"/>
    <cellStyle name="xHeadingVer" xfId="500" xr:uid="{E9159D88-8AD1-49B3-AD4F-ED574F36AE31}"/>
    <cellStyle name="xHeadingVer 2" xfId="588" xr:uid="{C2EB15EA-74D5-439C-A3B3-F520EDA46596}"/>
    <cellStyle name="xLtWheat" xfId="501" xr:uid="{93D41A6C-75F3-4AB5-BB40-785F30577C12}"/>
    <cellStyle name="xRangeName" xfId="502" xr:uid="{BA9C2E1C-865C-473E-8975-FD5A27D9B687}"/>
    <cellStyle name="xTitle" xfId="503" xr:uid="{F177F3F4-8432-4E08-9AE4-ACF22847208F}"/>
    <cellStyle name="Yish" xfId="504" xr:uid="{F7907380-38C6-483F-A15B-F44033EDC124}"/>
    <cellStyle name="Zelle überprüfen" xfId="574" xr:uid="{BE50107A-71D8-4E7C-B37E-D4A51B32D188}"/>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1AA3F09D-EDA3-4265-AA1E-516609051A5C}"/>
  </tableStyles>
  <colors>
    <mruColors>
      <color rgb="FF004F95"/>
      <color rgb="FF003399"/>
      <color rgb="FF008000"/>
      <color rgb="FF0033CC"/>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eetMetadata" Target="metadata.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5.3_SDGs'!B88"/><Relationship Id="rId18" Type="http://schemas.openxmlformats.org/officeDocument/2006/relationships/image" Target="../media/image10.png"/><Relationship Id="rId3" Type="http://schemas.openxmlformats.org/officeDocument/2006/relationships/hyperlink" Target="#'5.3_SDGs'!B30"/><Relationship Id="rId7" Type="http://schemas.openxmlformats.org/officeDocument/2006/relationships/hyperlink" Target="#'5.3_SDGs'!B52"/><Relationship Id="rId12" Type="http://schemas.openxmlformats.org/officeDocument/2006/relationships/image" Target="../media/image7.png"/><Relationship Id="rId17" Type="http://schemas.openxmlformats.org/officeDocument/2006/relationships/hyperlink" Target="#'5.3_SDGs'!B108"/><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image" Target="../media/image11.png"/><Relationship Id="rId1" Type="http://schemas.openxmlformats.org/officeDocument/2006/relationships/hyperlink" Target="#'5.3_SDGs'!B15"/><Relationship Id="rId6" Type="http://schemas.openxmlformats.org/officeDocument/2006/relationships/image" Target="../media/image4.png"/><Relationship Id="rId11" Type="http://schemas.openxmlformats.org/officeDocument/2006/relationships/hyperlink" Target="#'5.3_SDGs'!B71"/><Relationship Id="rId5" Type="http://schemas.openxmlformats.org/officeDocument/2006/relationships/hyperlink" Target="#'5.3_SDGs'!B42"/><Relationship Id="rId15" Type="http://schemas.openxmlformats.org/officeDocument/2006/relationships/hyperlink" Target="#'5.3_SDGs'!B98"/><Relationship Id="rId10" Type="http://schemas.openxmlformats.org/officeDocument/2006/relationships/image" Target="../media/image6.png"/><Relationship Id="rId19" Type="http://schemas.openxmlformats.org/officeDocument/2006/relationships/hyperlink" Target="#'5.3_SDGs'!B77"/><Relationship Id="rId4" Type="http://schemas.openxmlformats.org/officeDocument/2006/relationships/image" Target="../media/image3.png"/><Relationship Id="rId9" Type="http://schemas.openxmlformats.org/officeDocument/2006/relationships/hyperlink" Target="#'5.3_SDGs'!B62"/><Relationship Id="rId1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1726565</xdr:colOff>
      <xdr:row>3</xdr:row>
      <xdr:rowOff>150099</xdr:rowOff>
    </xdr:to>
    <xdr:pic>
      <xdr:nvPicPr>
        <xdr:cNvPr id="2" name="Picture 1">
          <a:extLst>
            <a:ext uri="{FF2B5EF4-FFF2-40B4-BE49-F238E27FC236}">
              <a16:creationId xmlns:a16="http://schemas.microsoft.com/office/drawing/2014/main" id="{CBB20026-9E65-4025-B455-10963DF29B06}"/>
            </a:ext>
          </a:extLst>
        </xdr:cNvPr>
        <xdr:cNvPicPr>
          <a:picLocks noChangeAspect="1"/>
        </xdr:cNvPicPr>
      </xdr:nvPicPr>
      <xdr:blipFill>
        <a:blip xmlns:r="http://schemas.openxmlformats.org/officeDocument/2006/relationships" r:embed="rId1"/>
        <a:stretch>
          <a:fillRect/>
        </a:stretch>
      </xdr:blipFill>
      <xdr:spPr>
        <a:xfrm>
          <a:off x="1000125" y="0"/>
          <a:ext cx="1733550" cy="721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1572</xdr:colOff>
      <xdr:row>7</xdr:row>
      <xdr:rowOff>5323</xdr:rowOff>
    </xdr:from>
    <xdr:to>
      <xdr:col>1</xdr:col>
      <xdr:colOff>1081572</xdr:colOff>
      <xdr:row>11</xdr:row>
      <xdr:rowOff>94723</xdr:rowOff>
    </xdr:to>
    <xdr:pic>
      <xdr:nvPicPr>
        <xdr:cNvPr id="2" name="Picture 1">
          <a:hlinkClick xmlns:r="http://schemas.openxmlformats.org/officeDocument/2006/relationships" r:id="rId1"/>
          <a:extLst>
            <a:ext uri="{FF2B5EF4-FFF2-40B4-BE49-F238E27FC236}">
              <a16:creationId xmlns:a16="http://schemas.microsoft.com/office/drawing/2014/main" id="{91DEF93C-383C-48FE-9A3D-A9186AE95C1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3622" y="1443598"/>
          <a:ext cx="1080000" cy="1080000"/>
        </a:xfrm>
        <a:prstGeom prst="rect">
          <a:avLst/>
        </a:prstGeom>
      </xdr:spPr>
    </xdr:pic>
    <xdr:clientData/>
  </xdr:twoCellAnchor>
  <xdr:twoCellAnchor editAs="oneCell">
    <xdr:from>
      <xdr:col>1</xdr:col>
      <xdr:colOff>1703660</xdr:colOff>
      <xdr:row>7</xdr:row>
      <xdr:rowOff>1592</xdr:rowOff>
    </xdr:from>
    <xdr:to>
      <xdr:col>2</xdr:col>
      <xdr:colOff>596832</xdr:colOff>
      <xdr:row>11</xdr:row>
      <xdr:rowOff>86510</xdr:rowOff>
    </xdr:to>
    <xdr:pic>
      <xdr:nvPicPr>
        <xdr:cNvPr id="3" name="Picture 2">
          <a:hlinkClick xmlns:r="http://schemas.openxmlformats.org/officeDocument/2006/relationships" r:id="rId3"/>
          <a:extLst>
            <a:ext uri="{FF2B5EF4-FFF2-40B4-BE49-F238E27FC236}">
              <a16:creationId xmlns:a16="http://schemas.microsoft.com/office/drawing/2014/main" id="{35023273-0681-4FA3-A0C4-E2AB66841B4A}"/>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0267" y="1430342"/>
          <a:ext cx="1080000" cy="1069114"/>
        </a:xfrm>
        <a:prstGeom prst="rect">
          <a:avLst/>
        </a:prstGeom>
      </xdr:spPr>
    </xdr:pic>
    <xdr:clientData/>
  </xdr:twoCellAnchor>
  <xdr:twoCellAnchor editAs="oneCell">
    <xdr:from>
      <xdr:col>2</xdr:col>
      <xdr:colOff>1214998</xdr:colOff>
      <xdr:row>7</xdr:row>
      <xdr:rowOff>1613</xdr:rowOff>
    </xdr:from>
    <xdr:to>
      <xdr:col>2</xdr:col>
      <xdr:colOff>2294998</xdr:colOff>
      <xdr:row>11</xdr:row>
      <xdr:rowOff>91013</xdr:rowOff>
    </xdr:to>
    <xdr:pic>
      <xdr:nvPicPr>
        <xdr:cNvPr id="22" name="Picture 3">
          <a:hlinkClick xmlns:r="http://schemas.openxmlformats.org/officeDocument/2006/relationships" r:id="rId5"/>
          <a:extLst>
            <a:ext uri="{FF2B5EF4-FFF2-40B4-BE49-F238E27FC236}">
              <a16:creationId xmlns:a16="http://schemas.microsoft.com/office/drawing/2014/main" id="{94A6CD80-0945-462E-91A3-C6844D5A8F42}"/>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62355" y="1430363"/>
          <a:ext cx="1080000" cy="1069114"/>
        </a:xfrm>
        <a:prstGeom prst="rect">
          <a:avLst/>
        </a:prstGeom>
      </xdr:spPr>
    </xdr:pic>
    <xdr:clientData/>
  </xdr:twoCellAnchor>
  <xdr:twoCellAnchor editAs="oneCell">
    <xdr:from>
      <xdr:col>3</xdr:col>
      <xdr:colOff>549443</xdr:colOff>
      <xdr:row>7</xdr:row>
      <xdr:rowOff>8374</xdr:rowOff>
    </xdr:from>
    <xdr:to>
      <xdr:col>3</xdr:col>
      <xdr:colOff>1629443</xdr:colOff>
      <xdr:row>11</xdr:row>
      <xdr:rowOff>93292</xdr:rowOff>
    </xdr:to>
    <xdr:pic>
      <xdr:nvPicPr>
        <xdr:cNvPr id="4" name="Picture 4">
          <a:hlinkClick xmlns:r="http://schemas.openxmlformats.org/officeDocument/2006/relationships" r:id="rId7"/>
          <a:extLst>
            <a:ext uri="{FF2B5EF4-FFF2-40B4-BE49-F238E27FC236}">
              <a16:creationId xmlns:a16="http://schemas.microsoft.com/office/drawing/2014/main" id="{140B39BD-F611-4BC1-86B8-9337D920C55C}"/>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64443" y="1437124"/>
          <a:ext cx="1080000" cy="1069114"/>
        </a:xfrm>
        <a:prstGeom prst="rect">
          <a:avLst/>
        </a:prstGeom>
      </xdr:spPr>
    </xdr:pic>
    <xdr:clientData/>
  </xdr:twoCellAnchor>
  <xdr:twoCellAnchor editAs="oneCell">
    <xdr:from>
      <xdr:col>3</xdr:col>
      <xdr:colOff>2251531</xdr:colOff>
      <xdr:row>7</xdr:row>
      <xdr:rowOff>4122</xdr:rowOff>
    </xdr:from>
    <xdr:to>
      <xdr:col>4</xdr:col>
      <xdr:colOff>963728</xdr:colOff>
      <xdr:row>11</xdr:row>
      <xdr:rowOff>89040</xdr:rowOff>
    </xdr:to>
    <xdr:pic>
      <xdr:nvPicPr>
        <xdr:cNvPr id="5" name="Picture 5">
          <a:hlinkClick xmlns:r="http://schemas.openxmlformats.org/officeDocument/2006/relationships" r:id="rId9"/>
          <a:extLst>
            <a:ext uri="{FF2B5EF4-FFF2-40B4-BE49-F238E27FC236}">
              <a16:creationId xmlns:a16="http://schemas.microsoft.com/office/drawing/2014/main" id="{79EA04E5-3B89-4284-A68C-7A0E264C997B}"/>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966531" y="1432872"/>
          <a:ext cx="1075918" cy="1069114"/>
        </a:xfrm>
        <a:prstGeom prst="rect">
          <a:avLst/>
        </a:prstGeom>
      </xdr:spPr>
    </xdr:pic>
    <xdr:clientData/>
  </xdr:twoCellAnchor>
  <xdr:twoCellAnchor editAs="oneCell">
    <xdr:from>
      <xdr:col>4</xdr:col>
      <xdr:colOff>1581894</xdr:colOff>
      <xdr:row>7</xdr:row>
      <xdr:rowOff>3150</xdr:rowOff>
    </xdr:from>
    <xdr:to>
      <xdr:col>5</xdr:col>
      <xdr:colOff>290169</xdr:colOff>
      <xdr:row>11</xdr:row>
      <xdr:rowOff>92550</xdr:rowOff>
    </xdr:to>
    <xdr:pic>
      <xdr:nvPicPr>
        <xdr:cNvPr id="7" name="Picture 6">
          <a:hlinkClick xmlns:r="http://schemas.openxmlformats.org/officeDocument/2006/relationships" r:id="rId11"/>
          <a:extLst>
            <a:ext uri="{FF2B5EF4-FFF2-40B4-BE49-F238E27FC236}">
              <a16:creationId xmlns:a16="http://schemas.microsoft.com/office/drawing/2014/main" id="{A75D169D-ED48-43C6-B62A-46DDF9051D9C}"/>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664537" y="1431900"/>
          <a:ext cx="1075918" cy="1069114"/>
        </a:xfrm>
        <a:prstGeom prst="rect">
          <a:avLst/>
        </a:prstGeom>
      </xdr:spPr>
    </xdr:pic>
    <xdr:clientData/>
  </xdr:twoCellAnchor>
  <xdr:twoCellAnchor editAs="oneCell">
    <xdr:from>
      <xdr:col>6</xdr:col>
      <xdr:colOff>246702</xdr:colOff>
      <xdr:row>7</xdr:row>
      <xdr:rowOff>8807</xdr:rowOff>
    </xdr:from>
    <xdr:to>
      <xdr:col>6</xdr:col>
      <xdr:colOff>1326702</xdr:colOff>
      <xdr:row>11</xdr:row>
      <xdr:rowOff>98207</xdr:rowOff>
    </xdr:to>
    <xdr:pic>
      <xdr:nvPicPr>
        <xdr:cNvPr id="8" name="Picture 7">
          <a:hlinkClick xmlns:r="http://schemas.openxmlformats.org/officeDocument/2006/relationships" r:id="rId13"/>
          <a:extLst>
            <a:ext uri="{FF2B5EF4-FFF2-40B4-BE49-F238E27FC236}">
              <a16:creationId xmlns:a16="http://schemas.microsoft.com/office/drawing/2014/main" id="{812B6F4F-736C-4518-B85D-E820DA6AA5DA}"/>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064631" y="1437557"/>
          <a:ext cx="1080000" cy="1069114"/>
        </a:xfrm>
        <a:prstGeom prst="rect">
          <a:avLst/>
        </a:prstGeom>
      </xdr:spPr>
    </xdr:pic>
    <xdr:clientData/>
  </xdr:twoCellAnchor>
  <xdr:twoCellAnchor editAs="oneCell">
    <xdr:from>
      <xdr:col>6</xdr:col>
      <xdr:colOff>1948790</xdr:colOff>
      <xdr:row>7</xdr:row>
      <xdr:rowOff>6233</xdr:rowOff>
    </xdr:from>
    <xdr:to>
      <xdr:col>7</xdr:col>
      <xdr:colOff>660987</xdr:colOff>
      <xdr:row>11</xdr:row>
      <xdr:rowOff>91151</xdr:rowOff>
    </xdr:to>
    <xdr:pic>
      <xdr:nvPicPr>
        <xdr:cNvPr id="11" name="Picture 8">
          <a:hlinkClick xmlns:r="http://schemas.openxmlformats.org/officeDocument/2006/relationships" r:id="rId15"/>
          <a:extLst>
            <a:ext uri="{FF2B5EF4-FFF2-40B4-BE49-F238E27FC236}">
              <a16:creationId xmlns:a16="http://schemas.microsoft.com/office/drawing/2014/main" id="{055227FE-E6ED-4D2B-B11C-552A735E9A3B}"/>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766719" y="1434983"/>
          <a:ext cx="1075917" cy="1069114"/>
        </a:xfrm>
        <a:prstGeom prst="rect">
          <a:avLst/>
        </a:prstGeom>
      </xdr:spPr>
    </xdr:pic>
    <xdr:clientData/>
  </xdr:twoCellAnchor>
  <xdr:twoCellAnchor editAs="oneCell">
    <xdr:from>
      <xdr:col>7</xdr:col>
      <xdr:colOff>1279152</xdr:colOff>
      <xdr:row>7</xdr:row>
      <xdr:rowOff>5442</xdr:rowOff>
    </xdr:from>
    <xdr:to>
      <xdr:col>7</xdr:col>
      <xdr:colOff>2359152</xdr:colOff>
      <xdr:row>11</xdr:row>
      <xdr:rowOff>90360</xdr:rowOff>
    </xdr:to>
    <xdr:pic>
      <xdr:nvPicPr>
        <xdr:cNvPr id="10" name="Picture 9">
          <a:hlinkClick xmlns:r="http://schemas.openxmlformats.org/officeDocument/2006/relationships" r:id="rId17"/>
          <a:extLst>
            <a:ext uri="{FF2B5EF4-FFF2-40B4-BE49-F238E27FC236}">
              <a16:creationId xmlns:a16="http://schemas.microsoft.com/office/drawing/2014/main" id="{53B73074-C780-4935-8425-05A0423B1D14}"/>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490577" y="1443717"/>
          <a:ext cx="1080000" cy="1080000"/>
        </a:xfrm>
        <a:prstGeom prst="rect">
          <a:avLst/>
        </a:prstGeom>
      </xdr:spPr>
    </xdr:pic>
    <xdr:clientData/>
  </xdr:twoCellAnchor>
  <xdr:twoCellAnchor editAs="oneCell">
    <xdr:from>
      <xdr:col>5</xdr:col>
      <xdr:colOff>912257</xdr:colOff>
      <xdr:row>6</xdr:row>
      <xdr:rowOff>239623</xdr:rowOff>
    </xdr:from>
    <xdr:to>
      <xdr:col>5</xdr:col>
      <xdr:colOff>1992257</xdr:colOff>
      <xdr:row>11</xdr:row>
      <xdr:rowOff>75770</xdr:rowOff>
    </xdr:to>
    <xdr:pic>
      <xdr:nvPicPr>
        <xdr:cNvPr id="6" name="Picture 12">
          <a:hlinkClick xmlns:r="http://schemas.openxmlformats.org/officeDocument/2006/relationships" r:id="rId19"/>
          <a:extLst>
            <a:ext uri="{FF2B5EF4-FFF2-40B4-BE49-F238E27FC236}">
              <a16:creationId xmlns:a16="http://schemas.microsoft.com/office/drawing/2014/main" id="{7E0AAB71-93F7-F802-26F3-6D256AB8765F}"/>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362543" y="1423444"/>
          <a:ext cx="1080000" cy="10663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0Financial%20results\PCA_Financial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9%20PCH%20Monthly%20Reports\PCH_MonthlyReports_Automated_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9%20PCH%20Monthly%20Reports\1.2.10%20PCH%20Presentations\Performance%20Committee\By%20Region\WIP\Master_source_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 YTD"/>
      <sheetName val="Bank - Monthly"/>
      <sheetName val="Documentation"/>
      <sheetName val="Institution List"/>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_statistics"/>
      <sheetName val="Actual vs Plan"/>
      <sheetName val="Financials &amp; Ratio analysis"/>
      <sheetName val="Graphs"/>
      <sheetName val="Documentation"/>
      <sheetName val="Fx Adj calculation"/>
      <sheetName val="Actual vs. Plan Calculation"/>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PUT_FULLY AUTOMATED"/>
      <sheetName val="Actual vs. Plan"/>
      <sheetName val="Asset structure"/>
      <sheetName val="Loan_Porfolio_Structure"/>
      <sheetName val="LP by currency"/>
      <sheetName val="LP_by Region"/>
      <sheetName val="Deposit development"/>
      <sheetName val="Deposits_by currency"/>
      <sheetName val="Deposits structure"/>
      <sheetName val="Deposits_by region"/>
      <sheetName val="Net income - MTD"/>
      <sheetName val="Profit MTD per Region"/>
      <sheetName val="Net Interest Income"/>
      <sheetName val="Interest_Income"/>
      <sheetName val="Interest_expense"/>
      <sheetName val="Provisioning expenses MTD"/>
      <sheetName val="Write-offs MTD"/>
      <sheetName val="Net fee_com_inc. MTD"/>
      <sheetName val="Net fee_com_income_SPLIT"/>
      <sheetName val="Trading result MTD"/>
      <sheetName val="Trading result_split"/>
      <sheetName val="Net other Op income"/>
      <sheetName val="Total Staff"/>
      <sheetName val="Personnel Expenses MTD"/>
      <sheetName val="General_Admin exp."/>
      <sheetName val="General_Admin exp_split"/>
      <sheetName val="Taxes exp. &amp; rate"/>
      <sheetName val="Drop-down Menues"/>
      <sheetName val="Actual vs. Plan_LP"/>
      <sheetName val="Actual vs. Plan_DP"/>
      <sheetName val="Actual vs. Plan_Profit"/>
      <sheetName val="Actual vs. Plan_All Banks_Profi"/>
      <sheetName val="LP_Growth"/>
      <sheetName val="DP_Growth"/>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nbrm.mk/indikatori_za_finansiskata_stabilnost-en.nspx" TargetMode="External"/><Relationship Id="rId13" Type="http://schemas.openxmlformats.org/officeDocument/2006/relationships/hyperlink" Target="https://www.ceicdata.com/datapage/en/indicator/ecuador/non-performing-loans-ratio" TargetMode="External"/><Relationship Id="rId18" Type="http://schemas.openxmlformats.org/officeDocument/2006/relationships/hyperlink" Target="https://nbg.gov.ge/en/statistics/statistics-data?title=&amp;code=FSI" TargetMode="External"/><Relationship Id="rId3" Type="http://schemas.openxmlformats.org/officeDocument/2006/relationships/hyperlink" Target="https://www.cbbh.ba/Content/Read/1271?lang=en&amp;reportId=Bankingsectorkeydata_17204468150460/Dashboard" TargetMode="External"/><Relationship Id="rId21" Type="http://schemas.openxmlformats.org/officeDocument/2006/relationships/hyperlink" Target="https://www.nbrm.mk/indikatori_za_finansiskata_stabilnost-en.nspx" TargetMode="External"/><Relationship Id="rId7" Type="http://schemas.openxmlformats.org/officeDocument/2006/relationships/hyperlink" Target="https://bqk-kos.org/wp-content/uploads/2023/02/CBK_FS_December-2022.pdf" TargetMode="External"/><Relationship Id="rId12" Type="http://schemas.openxmlformats.org/officeDocument/2006/relationships/hyperlink" Target="https://bank.gov.ua/en/stability/npl" TargetMode="External"/><Relationship Id="rId17" Type="http://schemas.openxmlformats.org/officeDocument/2006/relationships/hyperlink" Target="https://www.ceicdata.com/en/indicator/serbia/non-performing-loans-ratio" TargetMode="External"/><Relationship Id="rId25" Type="http://schemas.openxmlformats.org/officeDocument/2006/relationships/printerSettings" Target="../printerSettings/printerSettings10.bin"/><Relationship Id="rId2" Type="http://schemas.openxmlformats.org/officeDocument/2006/relationships/hyperlink" Target="https://www.bankofalbania.org/Statistics/Time_series/?evb=agregate&amp;evn=agregate_detaje&amp;cregtab_id=759&amp;periudha_id=1" TargetMode="External"/><Relationship Id="rId16" Type="http://schemas.openxmlformats.org/officeDocument/2006/relationships/hyperlink" Target="https://bnb.bg/Statistics/SDDSPlus/SDDSPlusNationalPage/index.htm" TargetMode="External"/><Relationship Id="rId20" Type="http://schemas.openxmlformats.org/officeDocument/2006/relationships/hyperlink" Target="https://bqk-kos.org/publikimet/raporti-i-informatave-mujore-te-sistemit-financiar/?lang=en" TargetMode="External"/><Relationship Id="rId1" Type="http://schemas.openxmlformats.org/officeDocument/2006/relationships/hyperlink" Target="http://statistics.cbbh.ba/Panorama/novaview/SimpleLogin_en_html.aspx" TargetMode="External"/><Relationship Id="rId6" Type="http://schemas.openxmlformats.org/officeDocument/2006/relationships/hyperlink" Target="https://ec.europa.eu/eurostat/databrowser/view/tipsbd10/default/table" TargetMode="External"/><Relationship Id="rId11" Type="http://schemas.openxmlformats.org/officeDocument/2006/relationships/hyperlink" Target="https://www.ceicdata.com/en/indicator/serbia/non-performing-loans-ratio" TargetMode="External"/><Relationship Id="rId24" Type="http://schemas.openxmlformats.org/officeDocument/2006/relationships/hyperlink" Target="https://bank.gov.ua/en/stability/npl" TargetMode="External"/><Relationship Id="rId5" Type="http://schemas.openxmlformats.org/officeDocument/2006/relationships/hyperlink" Target="https://nbg.gov.ge/en/statistics/statistics-data?title=&amp;code=FSI" TargetMode="External"/><Relationship Id="rId15" Type="http://schemas.openxmlformats.org/officeDocument/2006/relationships/hyperlink" Target="https://www.bankofalbania.org/Statistics/Time_series/?evb=agregate&amp;evn=agregate_detaje&amp;cregtab_id=759&amp;periudha_id=1" TargetMode="External"/><Relationship Id="rId23" Type="http://schemas.openxmlformats.org/officeDocument/2006/relationships/hyperlink" Target="https://www.bnr.ro/2022-indicatori-agregati-privind-institutiile-de-credit" TargetMode="External"/><Relationship Id="rId10" Type="http://schemas.openxmlformats.org/officeDocument/2006/relationships/hyperlink" Target="https://www.bnr.ro/StatisticsReportHTML.aspx?icid=801&amp;table=1487&amp;column=" TargetMode="External"/><Relationship Id="rId19" Type="http://schemas.openxmlformats.org/officeDocument/2006/relationships/hyperlink" Target="https://ec.europa.eu/eurostat/databrowser/view/tipsbd10/default/table" TargetMode="External"/><Relationship Id="rId4" Type="http://schemas.openxmlformats.org/officeDocument/2006/relationships/hyperlink" Target="https://bnb.bg/Statistics/SDDSPlus/SDDSPlusNationalPage/index.htm" TargetMode="External"/><Relationship Id="rId9" Type="http://schemas.openxmlformats.org/officeDocument/2006/relationships/hyperlink" Target="https://www.bnm.md/bdi/pages/reports/drsb/DRSB1.xhtml?id=0&amp;lang=en" TargetMode="External"/><Relationship Id="rId14" Type="http://schemas.openxmlformats.org/officeDocument/2006/relationships/hyperlink" Target="https://www.ceicdata.com/datapage/en/indicator/ecuador/non-performing-loans-ratio" TargetMode="External"/><Relationship Id="rId22" Type="http://schemas.openxmlformats.org/officeDocument/2006/relationships/hyperlink" Target="https://www.bnm.md/bdi/pages/reports/drsb/DRSB1.xhtml?id=0&amp;lang=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8" Type="http://schemas.openxmlformats.org/officeDocument/2006/relationships/hyperlink" Target="https://www.iqair.com/world-most-polluted-countries" TargetMode="External"/><Relationship Id="rId13" Type="http://schemas.openxmlformats.org/officeDocument/2006/relationships/hyperlink" Target="https://gain.nd.edu/our-work/country-index/rankings/" TargetMode="External"/><Relationship Id="rId3" Type="http://schemas.openxmlformats.org/officeDocument/2006/relationships/hyperlink" Target="https://www.imf.org/external/datamapper/NGDPDPC@WEO/OEMDC/ADVEC/WEOWORLD" TargetMode="External"/><Relationship Id="rId7" Type="http://schemas.openxmlformats.org/officeDocument/2006/relationships/hyperlink" Target="https://neighbourhood-enlargement.ec.europa.eu/enlargement-policy/policy-highlights/sme-performance-review_en" TargetMode="External"/><Relationship Id="rId12" Type="http://schemas.openxmlformats.org/officeDocument/2006/relationships/hyperlink" Target="https://ilostat.ilo.org/data/" TargetMode="External"/><Relationship Id="rId2" Type="http://schemas.openxmlformats.org/officeDocument/2006/relationships/hyperlink" Target="https://ilostat.ilo.org/data/" TargetMode="External"/><Relationship Id="rId1" Type="http://schemas.openxmlformats.org/officeDocument/2006/relationships/hyperlink" Target="https://stat.unido.org/data/table?dataset=sdg&amp;country=008" TargetMode="External"/><Relationship Id="rId6" Type="http://schemas.openxmlformats.org/officeDocument/2006/relationships/hyperlink" Target="https://fragilestatesindex.org/country-data/" TargetMode="External"/><Relationship Id="rId11" Type="http://schemas.openxmlformats.org/officeDocument/2006/relationships/hyperlink" Target="https://govdata360.worldbank.org/indicators/h8e73d7bc?country=ALB&amp;indicator=27896&amp;countries=BRA&amp;viz=line_chart&amp;years=2013,2022" TargetMode="External"/><Relationship Id="rId5" Type="http://schemas.openxmlformats.org/officeDocument/2006/relationships/hyperlink" Target="https://www.worldbank.org/en/research/brief/informal-economy-database" TargetMode="External"/><Relationship Id="rId15" Type="http://schemas.openxmlformats.org/officeDocument/2006/relationships/printerSettings" Target="../printerSettings/printerSettings13.bin"/><Relationship Id="rId10" Type="http://schemas.openxmlformats.org/officeDocument/2006/relationships/hyperlink" Target="https://trackingsdg7.esmap.org/results?p=Energy_Efficiency&amp;i=Primary" TargetMode="External"/><Relationship Id="rId4" Type="http://schemas.openxmlformats.org/officeDocument/2006/relationships/hyperlink" Target="https://data.worldbank.org/indicator/NV.AGR.TOTL.ZS" TargetMode="External"/><Relationship Id="rId9" Type="http://schemas.openxmlformats.org/officeDocument/2006/relationships/hyperlink" Target="https://www.irena.org/Publications/2023/Jul/Renewable-energy-statistics-2023" TargetMode="External"/><Relationship Id="rId14" Type="http://schemas.openxmlformats.org/officeDocument/2006/relationships/hyperlink" Target="https://www.transparency.org/en/cpi/2023"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www.procredit-holding.com/wp-content/uploads/2024/08/Group-Climate-Action-Strategy.pdf" TargetMode="External"/><Relationship Id="rId13" Type="http://schemas.openxmlformats.org/officeDocument/2006/relationships/hyperlink" Target="https://www.procredit-holding.com/wp-content/uploads/2025/03/Group-Environmental-Management-Policy_2024.pdf" TargetMode="External"/><Relationship Id="rId18" Type="http://schemas.openxmlformats.org/officeDocument/2006/relationships/hyperlink" Target="https://www.procredit-holding.com/wp-content/uploads/2022/10/ProCredit_Code_of_Conduct_20221024_L.pdf" TargetMode="External"/><Relationship Id="rId3" Type="http://schemas.openxmlformats.org/officeDocument/2006/relationships/hyperlink" Target="https://www.procredit-holding.com/wp-content/uploads/2026/03/2025-Annual-Report.pdf" TargetMode="External"/><Relationship Id="rId7" Type="http://schemas.openxmlformats.org/officeDocument/2006/relationships/hyperlink" Target="https://www.procredit-holding.com/wp-content/uploads/2024/08/Group-Climate-Action-Strategy.pdf" TargetMode="External"/><Relationship Id="rId12" Type="http://schemas.openxmlformats.org/officeDocument/2006/relationships/hyperlink" Target="https://www.procredit-holding.com/wp-content/uploads/2022/10/ProCredit_Code_of_Conduct_20221024_L.pdf" TargetMode="External"/><Relationship Id="rId17" Type="http://schemas.openxmlformats.org/officeDocument/2006/relationships/hyperlink" Target="https://www.procredit-holding.com/wp-content/uploads/2024/08/Group-Statement-on-Human-Rights_FINAL.pdf" TargetMode="External"/><Relationship Id="rId2" Type="http://schemas.openxmlformats.org/officeDocument/2006/relationships/hyperlink" Target="https://www.procredit-holding.com/wp-content/uploads/2026/03/2025-Annual-Report.pdf" TargetMode="External"/><Relationship Id="rId16" Type="http://schemas.openxmlformats.org/officeDocument/2006/relationships/hyperlink" Target="https://www.procredit-holding.com/about-us/business-ethics-and-environmental-standards/our-environmental-management-approach-and-results/" TargetMode="External"/><Relationship Id="rId20" Type="http://schemas.openxmlformats.org/officeDocument/2006/relationships/hyperlink" Target="https://www.procredit-holding.com/wp-content/uploads/2025/09/Group-Diversity-Equity-and-Inclusion-Strategy.pdf" TargetMode="External"/><Relationship Id="rId1" Type="http://schemas.openxmlformats.org/officeDocument/2006/relationships/hyperlink" Target="https://www.procredit-holding.com/wp-content/uploads/2026/03/2025-Annual-Report.pdf" TargetMode="External"/><Relationship Id="rId6" Type="http://schemas.openxmlformats.org/officeDocument/2006/relationships/hyperlink" Target="https://www.procredit-holding.com/downloads/" TargetMode="External"/><Relationship Id="rId11" Type="http://schemas.openxmlformats.org/officeDocument/2006/relationships/hyperlink" Target="https://www.procredit-holding.com/wp-content/uploads/2022/10/ProCredit_Code_of_Conduct_20221024_L.pdf" TargetMode="External"/><Relationship Id="rId5" Type="http://schemas.openxmlformats.org/officeDocument/2006/relationships/hyperlink" Target="https://www.procredit-holding.com/wp-content/uploads/2025/04/Annual-Report-2024.pdf?t=1745570365" TargetMode="External"/><Relationship Id="rId15" Type="http://schemas.openxmlformats.org/officeDocument/2006/relationships/hyperlink" Target="https://www.procredit-holding.com/about-us/business-ethics-and-environmental-standards/our-environmental-management-approach-and-results/" TargetMode="External"/><Relationship Id="rId10" Type="http://schemas.openxmlformats.org/officeDocument/2006/relationships/hyperlink" Target="https://www.procredit-holding.com/wp-content/uploads/2019/12/Plastic-strategy.pdf" TargetMode="External"/><Relationship Id="rId19" Type="http://schemas.openxmlformats.org/officeDocument/2006/relationships/hyperlink" Target="https://www.procredit-holding.com/wp-content/uploads/2023/03/2022-Impact-Report_L.pdf?t=1745570365" TargetMode="External"/><Relationship Id="rId4" Type="http://schemas.openxmlformats.org/officeDocument/2006/relationships/hyperlink" Target="https://www.procredit-holding.com/wp-content/uploads/2026/03/2025-Annual-Report.pdf" TargetMode="External"/><Relationship Id="rId9" Type="http://schemas.openxmlformats.org/officeDocument/2006/relationships/hyperlink" Target="https://www.procredit-holding.com/wp-content/uploads/2019/12/Plastic-strategy.pdf" TargetMode="External"/><Relationship Id="rId14" Type="http://schemas.openxmlformats.org/officeDocument/2006/relationships/hyperlink" Target="https://www.procredit-holding.com/wp-content/uploads/2025/03/Group-Environmental-Management-Policy_2024.pdf"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6" Type="http://schemas.openxmlformats.org/officeDocument/2006/relationships/hyperlink" Target="https://www.procredit-holding.com/investor-relations/reports-and-publications/disclosure-reports/" TargetMode="External"/><Relationship Id="rId117" Type="http://schemas.openxmlformats.org/officeDocument/2006/relationships/printerSettings" Target="../printerSettings/printerSettings15.bin"/><Relationship Id="rId21" Type="http://schemas.openxmlformats.org/officeDocument/2006/relationships/hyperlink" Target="https://www.procredit-holding.com/investor-relations/corporate-governance/rules-of-procedures-supervisory-board/" TargetMode="External"/><Relationship Id="rId42" Type="http://schemas.openxmlformats.org/officeDocument/2006/relationships/hyperlink" Target="https://www.procredit-holding.com/investor-relations/reports-and-publications/disclosure-reports/" TargetMode="External"/><Relationship Id="rId47" Type="http://schemas.openxmlformats.org/officeDocument/2006/relationships/hyperlink" Target="https://www.procredit-holding.com/downloads/" TargetMode="External"/><Relationship Id="rId63" Type="http://schemas.openxmlformats.org/officeDocument/2006/relationships/hyperlink" Target="https://www.procredit-holding.com/investor-relations/reports-and-publications/financial-reports/" TargetMode="External"/><Relationship Id="rId68" Type="http://schemas.openxmlformats.org/officeDocument/2006/relationships/hyperlink" Target="https://www.procredit-holding.com/investor-relations/reports-and-publications/financial-reports/" TargetMode="External"/><Relationship Id="rId84" Type="http://schemas.openxmlformats.org/officeDocument/2006/relationships/hyperlink" Target="https://www.procredit-holding.com/investor-relations/reports-and-publications/financial-reports/" TargetMode="External"/><Relationship Id="rId89" Type="http://schemas.openxmlformats.org/officeDocument/2006/relationships/hyperlink" Target="https://www.procredit-holding.com/downloads/" TargetMode="External"/><Relationship Id="rId112" Type="http://schemas.openxmlformats.org/officeDocument/2006/relationships/hyperlink" Target="https://www.procredit-holding.com/sustainability/our-approach-to-staff/" TargetMode="External"/><Relationship Id="rId16" Type="http://schemas.openxmlformats.org/officeDocument/2006/relationships/hyperlink" Target="https://www.procredit-holding.com/about-us/business-ethics-and-environmental-standards/corporate-values/" TargetMode="External"/><Relationship Id="rId107" Type="http://schemas.openxmlformats.org/officeDocument/2006/relationships/hyperlink" Target="https://www.procredit-holding.com/wp-content/uploads/2024/07/Group-Guideline-for-Sustainable-Procurement_FINAL.pdf" TargetMode="External"/><Relationship Id="rId11" Type="http://schemas.openxmlformats.org/officeDocument/2006/relationships/hyperlink" Target="https://www.procredit-holding.com/investor-relations/reports-and-publications/disclosure-reports/" TargetMode="External"/><Relationship Id="rId32" Type="http://schemas.openxmlformats.org/officeDocument/2006/relationships/hyperlink" Target="https://www.procredit-holding.com/about-us/business-ethics-and-environmental-standards/corporate-values/" TargetMode="External"/><Relationship Id="rId37" Type="http://schemas.openxmlformats.org/officeDocument/2006/relationships/hyperlink" Target="https://www.procredit-holding.com/about-us/risk-management-internal-controls/whistleblowing-system/" TargetMode="External"/><Relationship Id="rId53" Type="http://schemas.openxmlformats.org/officeDocument/2006/relationships/hyperlink" Target="https://www.procredit-holding.com/about-us/our-approach-to-staff/" TargetMode="External"/><Relationship Id="rId58" Type="http://schemas.openxmlformats.org/officeDocument/2006/relationships/hyperlink" Target="https://www.quipu.de/company/certification/" TargetMode="External"/><Relationship Id="rId74" Type="http://schemas.openxmlformats.org/officeDocument/2006/relationships/hyperlink" Target="https://www.procredit-holding.com/investor-relations/reports-and-publications/financial-reports/" TargetMode="External"/><Relationship Id="rId79" Type="http://schemas.openxmlformats.org/officeDocument/2006/relationships/hyperlink" Target="https://www.procredit-holding.com/investor-relations/reports-and-publications/financial-reports/" TargetMode="External"/><Relationship Id="rId102" Type="http://schemas.openxmlformats.org/officeDocument/2006/relationships/hyperlink" Target="https://www.procredit-holding.com/data-protection/" TargetMode="External"/><Relationship Id="rId5" Type="http://schemas.openxmlformats.org/officeDocument/2006/relationships/hyperlink" Target="https://www.procredit-holding.com/investor-relations/reports-and-publications/disclosure-reports/" TargetMode="External"/><Relationship Id="rId90" Type="http://schemas.openxmlformats.org/officeDocument/2006/relationships/hyperlink" Target="https://www.procredit-holding.com/investor-relations/reports-and-publications/financial-reports/" TargetMode="External"/><Relationship Id="rId95" Type="http://schemas.openxmlformats.org/officeDocument/2006/relationships/hyperlink" Target="https://www.procredit-holding.com/investor-relations/reports-and-publications/financial-reports/" TargetMode="External"/><Relationship Id="rId22" Type="http://schemas.openxmlformats.org/officeDocument/2006/relationships/hyperlink" Target="https://www.procredit-holding.com/investor-relations/corporate-governance/rules-of-procedure-for-the-management-board/" TargetMode="External"/><Relationship Id="rId27" Type="http://schemas.openxmlformats.org/officeDocument/2006/relationships/hyperlink" Target="https://www.procredit-holding.com/downloads/" TargetMode="External"/><Relationship Id="rId43" Type="http://schemas.openxmlformats.org/officeDocument/2006/relationships/hyperlink" Target="https://www.procredit-holding.com/downloads/" TargetMode="External"/><Relationship Id="rId48" Type="http://schemas.openxmlformats.org/officeDocument/2006/relationships/hyperlink" Target="https://www.procredit-holding.com/about-us/business-ethics-and-environmental-standards/our-environmental-management-approach-and-results/" TargetMode="External"/><Relationship Id="rId64" Type="http://schemas.openxmlformats.org/officeDocument/2006/relationships/hyperlink" Target="https://www.procredit-holding.com/investor-relations/reports-and-publications/financial-reports/" TargetMode="External"/><Relationship Id="rId69" Type="http://schemas.openxmlformats.org/officeDocument/2006/relationships/hyperlink" Target="https://www.procredit-holding.com/investor-relations/reports-and-publications/financial-reports/" TargetMode="External"/><Relationship Id="rId113" Type="http://schemas.openxmlformats.org/officeDocument/2006/relationships/hyperlink" Target="https://www.procredit-holding.com/sustainability/our-approach-to-staff/" TargetMode="External"/><Relationship Id="rId80" Type="http://schemas.openxmlformats.org/officeDocument/2006/relationships/hyperlink" Target="https://www.procredit-holding.com/downloads/" TargetMode="External"/><Relationship Id="rId85" Type="http://schemas.openxmlformats.org/officeDocument/2006/relationships/hyperlink" Target="https://www.procredit-holding.com/investor-relations/reports-and-publications/financial-reports/" TargetMode="External"/><Relationship Id="rId12" Type="http://schemas.openxmlformats.org/officeDocument/2006/relationships/hyperlink" Target="https://www.procredit-holding.com/investor-relations/corporate-governance/rules-of-procedures-supervisory-board/" TargetMode="External"/><Relationship Id="rId17" Type="http://schemas.openxmlformats.org/officeDocument/2006/relationships/hyperlink" Target="https://www.procredit-holding.com/investor-relations/corporate-governance/rules-of-procedures-supervisory-board/" TargetMode="External"/><Relationship Id="rId33" Type="http://schemas.openxmlformats.org/officeDocument/2006/relationships/hyperlink" Target="https://www.procredit-holding.com/about-us/risk-management-internal-controls/compliance-management-system/" TargetMode="External"/><Relationship Id="rId38" Type="http://schemas.openxmlformats.org/officeDocument/2006/relationships/hyperlink" Target="https://www.procredit-holding.com/about-us/business-ethics-and-environmental-standards/corporate-values/" TargetMode="External"/><Relationship Id="rId59" Type="http://schemas.openxmlformats.org/officeDocument/2006/relationships/hyperlink" Target="https://www.procredit-holding.com/downloads/" TargetMode="External"/><Relationship Id="rId103" Type="http://schemas.openxmlformats.org/officeDocument/2006/relationships/hyperlink" Target="https://www.procredit-holding.com/investor-relations/reports-and-publications/financial-reports/" TargetMode="External"/><Relationship Id="rId108" Type="http://schemas.openxmlformats.org/officeDocument/2006/relationships/hyperlink" Target="https://www.procredit-holding.com/about-us/our-approach-to-staff/" TargetMode="External"/><Relationship Id="rId54" Type="http://schemas.openxmlformats.org/officeDocument/2006/relationships/hyperlink" Target="https://www.procredit-holding.com/about-us/business-ethics-and-environmental-standards/corporate-values/" TargetMode="External"/><Relationship Id="rId70" Type="http://schemas.openxmlformats.org/officeDocument/2006/relationships/hyperlink" Target="https://www.procredit-holding.com/investor-relations/reports-and-publications/financial-reports/" TargetMode="External"/><Relationship Id="rId75" Type="http://schemas.openxmlformats.org/officeDocument/2006/relationships/hyperlink" Target="https://www.procredit-holding.com/investor-relations/reports-and-publications/financial-reports/" TargetMode="External"/><Relationship Id="rId91" Type="http://schemas.openxmlformats.org/officeDocument/2006/relationships/hyperlink" Target="https://www.procredit-holding.com/investor-relations/reports-and-publications/financial-reports/" TargetMode="External"/><Relationship Id="rId96" Type="http://schemas.openxmlformats.org/officeDocument/2006/relationships/hyperlink" Target="https://www.procredit-holding.com/downloads/" TargetMode="External"/><Relationship Id="rId1" Type="http://schemas.openxmlformats.org/officeDocument/2006/relationships/hyperlink" Target="https://www.procredit-holding.com/downloads/" TargetMode="External"/><Relationship Id="rId6" Type="http://schemas.openxmlformats.org/officeDocument/2006/relationships/hyperlink" Target="https://www.procredit-holding.com/about-us/procredit-holding-role/" TargetMode="External"/><Relationship Id="rId23" Type="http://schemas.openxmlformats.org/officeDocument/2006/relationships/hyperlink" Target="https://www.procredit-holding.com/investor-relations/corporate-governance/rules-of-procedures-supervisory-board/" TargetMode="External"/><Relationship Id="rId28" Type="http://schemas.openxmlformats.org/officeDocument/2006/relationships/hyperlink" Target="https://www.procredit-holding.com/about-us/business-ethics-and-environmental-standards/corporate-values/" TargetMode="External"/><Relationship Id="rId49" Type="http://schemas.openxmlformats.org/officeDocument/2006/relationships/hyperlink" Target="https://www.procredit-holding.com/about-us/business-ethics-and-environmental-standards/our-environmental-management-approach-and-results/" TargetMode="External"/><Relationship Id="rId114" Type="http://schemas.openxmlformats.org/officeDocument/2006/relationships/hyperlink" Target="https://www.procredit-holding.com/sustainability/our-approach-to-staff/" TargetMode="External"/><Relationship Id="rId10" Type="http://schemas.openxmlformats.org/officeDocument/2006/relationships/hyperlink" Target="https://www.procredit-holding.com/investor-relations/reports-and-publications/disclosure-reports/" TargetMode="External"/><Relationship Id="rId31" Type="http://schemas.openxmlformats.org/officeDocument/2006/relationships/hyperlink" Target="https://www.procredit-holding.com/about-us/business-ethics-and-environmental-standards/corporate-values/" TargetMode="External"/><Relationship Id="rId44" Type="http://schemas.openxmlformats.org/officeDocument/2006/relationships/hyperlink" Target="https://www.procredit-holding.com/about-us/business-ethics-and-environmental-standards/corporate-values/" TargetMode="External"/><Relationship Id="rId52" Type="http://schemas.openxmlformats.org/officeDocument/2006/relationships/hyperlink" Target="https://www.procredit-holding.com/about-us/business-ethics-and-environmental-standards/corporate-values/" TargetMode="External"/><Relationship Id="rId60" Type="http://schemas.openxmlformats.org/officeDocument/2006/relationships/hyperlink" Target="https://www.procredit-holding.com/downloads/" TargetMode="External"/><Relationship Id="rId65" Type="http://schemas.openxmlformats.org/officeDocument/2006/relationships/hyperlink" Target="https://www.procredit-holding.com/investor-relations/reports-and-publications/financial-reports/" TargetMode="External"/><Relationship Id="rId73" Type="http://schemas.openxmlformats.org/officeDocument/2006/relationships/hyperlink" Target="https://www.procredit-holding.com/about-us/our-approach-to-staff/remuneration/" TargetMode="External"/><Relationship Id="rId78" Type="http://schemas.openxmlformats.org/officeDocument/2006/relationships/hyperlink" Target="https://www.procredit-holding.com/investor-relations/reports-and-publications/financial-reports/" TargetMode="External"/><Relationship Id="rId81" Type="http://schemas.openxmlformats.org/officeDocument/2006/relationships/hyperlink" Target="https://www.procredit-holding.com/investor-relations/reports-and-publications/financial-reports/" TargetMode="External"/><Relationship Id="rId86" Type="http://schemas.openxmlformats.org/officeDocument/2006/relationships/hyperlink" Target="https://www.procredit-holding.com/downloads/" TargetMode="External"/><Relationship Id="rId94" Type="http://schemas.openxmlformats.org/officeDocument/2006/relationships/hyperlink" Target="https://www.procredit-holding.com/downloads/" TargetMode="External"/><Relationship Id="rId99" Type="http://schemas.openxmlformats.org/officeDocument/2006/relationships/hyperlink" Target="https://www.procredit-holding.com/about-us/business-ethics-and-environmental-standards/corporate-values/" TargetMode="External"/><Relationship Id="rId101" Type="http://schemas.openxmlformats.org/officeDocument/2006/relationships/hyperlink" Target="https://www.procredit-holding.com/investor-relations/reports-and-publications/financial-reports/" TargetMode="External"/><Relationship Id="rId4" Type="http://schemas.openxmlformats.org/officeDocument/2006/relationships/hyperlink" Target="https://www.procredit-holding.com/about-us/pro-credit-today/" TargetMode="External"/><Relationship Id="rId9" Type="http://schemas.openxmlformats.org/officeDocument/2006/relationships/hyperlink" Target="https://www.procredit-holding.com/investor-relations/reports-and-publications/disclosure-reports/" TargetMode="External"/><Relationship Id="rId13" Type="http://schemas.openxmlformats.org/officeDocument/2006/relationships/hyperlink" Target="https://www.procredit-holding.com/downloads/" TargetMode="External"/><Relationship Id="rId18" Type="http://schemas.openxmlformats.org/officeDocument/2006/relationships/hyperlink" Target="https://www.procredit-holding.com/about-us/business-ethics-and-environmental-standards/corporate-values/" TargetMode="External"/><Relationship Id="rId39" Type="http://schemas.openxmlformats.org/officeDocument/2006/relationships/hyperlink" Target="https://www.procredit-holding.com/about-us/risk-management-internal-controls/compliance-management-system/" TargetMode="External"/><Relationship Id="rId109" Type="http://schemas.openxmlformats.org/officeDocument/2006/relationships/hyperlink" Target="https://www.procredit-holding.com/about-us/our-approach-to-staff/" TargetMode="External"/><Relationship Id="rId34" Type="http://schemas.openxmlformats.org/officeDocument/2006/relationships/hyperlink" Target="https://www.procredit-holding.com/about-us/risk-management-internal-controls/" TargetMode="External"/><Relationship Id="rId50" Type="http://schemas.openxmlformats.org/officeDocument/2006/relationships/hyperlink" Target="https://www.procredit-holding.com/about-us/business-ethics-and-environmental-standards/corporate-values/" TargetMode="External"/><Relationship Id="rId55" Type="http://schemas.openxmlformats.org/officeDocument/2006/relationships/hyperlink" Target="https://www.procredit-holding.com/about-us/business-ethics-and-environmental-standards/corporate-values/" TargetMode="External"/><Relationship Id="rId76" Type="http://schemas.openxmlformats.org/officeDocument/2006/relationships/hyperlink" Target="https://www.procredit-holding.com/investor-relations/reports-and-publications/financial-reports/" TargetMode="External"/><Relationship Id="rId97" Type="http://schemas.openxmlformats.org/officeDocument/2006/relationships/hyperlink" Target="https://www.procredit-holding.com/investor-relations/reports-and-publications/financial-reports/" TargetMode="External"/><Relationship Id="rId104" Type="http://schemas.openxmlformats.org/officeDocument/2006/relationships/hyperlink" Target="https://www.procredit-holding.com/investor-relations/reports-and-publications/financial-reports/" TargetMode="External"/><Relationship Id="rId7" Type="http://schemas.openxmlformats.org/officeDocument/2006/relationships/hyperlink" Target="https://www.procredit-holding.com/investor-relations/corporate-governance/supervisory-board-committees/" TargetMode="External"/><Relationship Id="rId71" Type="http://schemas.openxmlformats.org/officeDocument/2006/relationships/hyperlink" Target="https://www.procredit-holding.com/investor-relations/reports-and-publications/financial-reports/" TargetMode="External"/><Relationship Id="rId92" Type="http://schemas.openxmlformats.org/officeDocument/2006/relationships/hyperlink" Target="https://www.procredit-holding.com/downloads/" TargetMode="External"/><Relationship Id="rId2" Type="http://schemas.openxmlformats.org/officeDocument/2006/relationships/hyperlink" Target="https://www.procredit-holding.com/investor-relations/reports-and-publications/financial-reports/" TargetMode="External"/><Relationship Id="rId29" Type="http://schemas.openxmlformats.org/officeDocument/2006/relationships/hyperlink" Target="https://www.procredit-holding.com/sustainability/our-approach-to-staff/" TargetMode="External"/><Relationship Id="rId24" Type="http://schemas.openxmlformats.org/officeDocument/2006/relationships/hyperlink" Target="https://www.procredit-holding.com/investor-relations/reports-and-publications/disclosure-reports/" TargetMode="External"/><Relationship Id="rId40" Type="http://schemas.openxmlformats.org/officeDocument/2006/relationships/hyperlink" Target="https://www.procredit-holding.com/downloads/" TargetMode="External"/><Relationship Id="rId45" Type="http://schemas.openxmlformats.org/officeDocument/2006/relationships/hyperlink" Target="https://www.procredit-holding.com/about-us/business-ethics-and-environmental-standards/prevention-of-money-laundering-and-other-financial-crimes/" TargetMode="External"/><Relationship Id="rId66" Type="http://schemas.openxmlformats.org/officeDocument/2006/relationships/hyperlink" Target="https://www.procredit-holding.com/investor-relations/reports-and-publications/financial-reports/" TargetMode="External"/><Relationship Id="rId87" Type="http://schemas.openxmlformats.org/officeDocument/2006/relationships/hyperlink" Target="https://www.procredit-holding.com/investor-relations/reports-and-publications/financial-reports/" TargetMode="External"/><Relationship Id="rId110" Type="http://schemas.openxmlformats.org/officeDocument/2006/relationships/hyperlink" Target="https://www.procredit-holding.com/about-us/our-approach-to-staff/" TargetMode="External"/><Relationship Id="rId115" Type="http://schemas.openxmlformats.org/officeDocument/2006/relationships/hyperlink" Target="https://www.procredit-holding.com/sustainability/our-approach-to-staff/" TargetMode="External"/><Relationship Id="rId61" Type="http://schemas.openxmlformats.org/officeDocument/2006/relationships/hyperlink" Target="https://www.procredit-holding.com/investor-relations/reports-and-publications/financial-reports/" TargetMode="External"/><Relationship Id="rId82" Type="http://schemas.openxmlformats.org/officeDocument/2006/relationships/hyperlink" Target="https://www.procredit-holding.com/investor-relations/reports-and-publications/financial-reports/" TargetMode="External"/><Relationship Id="rId19" Type="http://schemas.openxmlformats.org/officeDocument/2006/relationships/hyperlink" Target="https://www.procredit-holding.com/about-us/business-ethics-and-environmental-standards/corporate-values/" TargetMode="External"/><Relationship Id="rId14" Type="http://schemas.openxmlformats.org/officeDocument/2006/relationships/hyperlink" Target="https://www.procredit-holding.com/downloads/" TargetMode="External"/><Relationship Id="rId30" Type="http://schemas.openxmlformats.org/officeDocument/2006/relationships/hyperlink" Target="https://www.procredit-holding.com/downloads/" TargetMode="External"/><Relationship Id="rId35" Type="http://schemas.openxmlformats.org/officeDocument/2006/relationships/hyperlink" Target="https://www.procredit-holding.com/about-us/business-ethics-and-environmental-standards/our-environmental-management-approach-and-results/" TargetMode="External"/><Relationship Id="rId56" Type="http://schemas.openxmlformats.org/officeDocument/2006/relationships/hyperlink" Target="https://www.procredit-holding.com/about-us/business-ethics-and-environmental-standards/corporate-values/" TargetMode="External"/><Relationship Id="rId77" Type="http://schemas.openxmlformats.org/officeDocument/2006/relationships/hyperlink" Target="https://www.procredit-holding.com/investor-relations/reports-and-publications/financial-reports/" TargetMode="External"/><Relationship Id="rId100" Type="http://schemas.openxmlformats.org/officeDocument/2006/relationships/hyperlink" Target="https://www.procredit-holding.com/investor-relations/reports-and-publications/financial-reports/" TargetMode="External"/><Relationship Id="rId105" Type="http://schemas.openxmlformats.org/officeDocument/2006/relationships/hyperlink" Target="https://www.procredit-holding.com/investor-relations/reports-and-publications/financial-reports/" TargetMode="External"/><Relationship Id="rId8" Type="http://schemas.openxmlformats.org/officeDocument/2006/relationships/hyperlink" Target="https://www.procredit-holding.com/downloads/" TargetMode="External"/><Relationship Id="rId51" Type="http://schemas.openxmlformats.org/officeDocument/2006/relationships/hyperlink" Target="https://www.procredit-holding.com/about-us/our-approach-to-staff/" TargetMode="External"/><Relationship Id="rId72" Type="http://schemas.openxmlformats.org/officeDocument/2006/relationships/hyperlink" Target="https://www.procredit-holding.com/investor-relations/reports-and-publications/financial-reports/" TargetMode="External"/><Relationship Id="rId93" Type="http://schemas.openxmlformats.org/officeDocument/2006/relationships/hyperlink" Target="https://www.procredit-holding.com/investor-relations/reports-and-publications/financial-reports/" TargetMode="External"/><Relationship Id="rId98" Type="http://schemas.openxmlformats.org/officeDocument/2006/relationships/hyperlink" Target="https://www.procredit-holding.com/investor-relations/reports-and-publications/financial-reports/" TargetMode="External"/><Relationship Id="rId3" Type="http://schemas.openxmlformats.org/officeDocument/2006/relationships/hyperlink" Target="https://www.procredit-holding.com/downloads/" TargetMode="External"/><Relationship Id="rId25" Type="http://schemas.openxmlformats.org/officeDocument/2006/relationships/hyperlink" Target="https://www.procredit-holding.com/about-us/our-approach-to-staff/remuneration/" TargetMode="External"/><Relationship Id="rId46" Type="http://schemas.openxmlformats.org/officeDocument/2006/relationships/hyperlink" Target="https://www.procredit-holding.com/about-us/risk-management-internal-controls/compliance-management-system/" TargetMode="External"/><Relationship Id="rId67" Type="http://schemas.openxmlformats.org/officeDocument/2006/relationships/hyperlink" Target="https://www.procredit-holding.com/investor-relations/reports-and-publications/financial-reports/" TargetMode="External"/><Relationship Id="rId116" Type="http://schemas.openxmlformats.org/officeDocument/2006/relationships/hyperlink" Target="https://www.procredit-holding.com/sustainability/our-approach-to-staff/" TargetMode="External"/><Relationship Id="rId20" Type="http://schemas.openxmlformats.org/officeDocument/2006/relationships/hyperlink" Target="https://www.procredit-holding.com/about-us/risk-management-internal-controls/whistleblowing-system/" TargetMode="External"/><Relationship Id="rId41" Type="http://schemas.openxmlformats.org/officeDocument/2006/relationships/hyperlink" Target="https://www.procredit-holding.com/social-responsibility/" TargetMode="External"/><Relationship Id="rId62" Type="http://schemas.openxmlformats.org/officeDocument/2006/relationships/hyperlink" Target="https://www.procredit-holding.com/investor-relations/reports-and-publications/financial-reports/" TargetMode="External"/><Relationship Id="rId83" Type="http://schemas.openxmlformats.org/officeDocument/2006/relationships/hyperlink" Target="https://www.procredit-holding.com/investor-relations/reports-and-publications/financial-reports/" TargetMode="External"/><Relationship Id="rId88" Type="http://schemas.openxmlformats.org/officeDocument/2006/relationships/hyperlink" Target="https://www.procredit-holding.com/investor-relations/reports-and-publications/financial-reports/" TargetMode="External"/><Relationship Id="rId111" Type="http://schemas.openxmlformats.org/officeDocument/2006/relationships/hyperlink" Target="https://www.procredit-holding.com/sustainability/our-approach-to-staff/" TargetMode="External"/><Relationship Id="rId15" Type="http://schemas.openxmlformats.org/officeDocument/2006/relationships/hyperlink" Target="https://www.procredit-holding.com/downloads/" TargetMode="External"/><Relationship Id="rId36" Type="http://schemas.openxmlformats.org/officeDocument/2006/relationships/hyperlink" Target="https://www.procredit-holding.com/about-us/business-ethics-and-environmental-standards/corporate-values/" TargetMode="External"/><Relationship Id="rId57" Type="http://schemas.openxmlformats.org/officeDocument/2006/relationships/hyperlink" Target="https://www.procredit-holding.com/about-us/pro-credit-today/target-clients-and-main-financial-services/" TargetMode="External"/><Relationship Id="rId106" Type="http://schemas.openxmlformats.org/officeDocument/2006/relationships/hyperlink" Target="https://www.procredit-holding.com/wp-content/uploads/2024/07/Group-Guideline-for-Sustainable-Procurement_FINAL.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procredit-holding.com/wp-content/uploads/2024/07/Group-Guideline-for-Sustainable-Procurement_FINAL.pdf" TargetMode="External"/><Relationship Id="rId2" Type="http://schemas.openxmlformats.org/officeDocument/2006/relationships/hyperlink" Target="https://www.procredit-holding.com/downloads/" TargetMode="External"/><Relationship Id="rId1" Type="http://schemas.openxmlformats.org/officeDocument/2006/relationships/hyperlink" Target="https://www.procredit-holding.com/download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D6A98-692A-477A-BFE1-C01351425D76}">
  <sheetPr>
    <tabColor rgb="FF004F95"/>
  </sheetPr>
  <dimension ref="B6:F64"/>
  <sheetViews>
    <sheetView showGridLines="0" topLeftCell="A4" zoomScaleNormal="100" workbookViewId="0">
      <selection activeCell="E8" sqref="E8"/>
    </sheetView>
  </sheetViews>
  <sheetFormatPr defaultColWidth="8.5703125" defaultRowHeight="15"/>
  <cols>
    <col min="1" max="1" width="15" customWidth="1"/>
    <col min="2" max="2" width="27.42578125" customWidth="1"/>
    <col min="3" max="3" width="1.42578125" customWidth="1"/>
    <col min="4" max="4" width="43.42578125" customWidth="1"/>
    <col min="5" max="5" width="21.5703125" customWidth="1"/>
    <col min="6" max="6" width="25.42578125" customWidth="1"/>
    <col min="7" max="7" width="13" customWidth="1"/>
  </cols>
  <sheetData>
    <row r="6" spans="2:4" ht="22.35" customHeight="1">
      <c r="B6" s="949" t="s">
        <v>0</v>
      </c>
      <c r="C6" s="949"/>
      <c r="D6" s="949"/>
    </row>
    <row r="7" spans="2:4" ht="12" customHeight="1">
      <c r="B7" s="950" t="s">
        <v>1</v>
      </c>
      <c r="C7" s="950"/>
      <c r="D7" s="950"/>
    </row>
    <row r="8" spans="2:4" ht="17.25" customHeight="1">
      <c r="B8" s="950"/>
      <c r="C8" s="950"/>
      <c r="D8" s="950"/>
    </row>
    <row r="10" spans="2:4">
      <c r="B10" s="67" t="s">
        <v>2</v>
      </c>
    </row>
    <row r="11" spans="2:4" ht="7.5" customHeight="1"/>
    <row r="12" spans="2:4">
      <c r="B12" s="25" t="s">
        <v>3</v>
      </c>
      <c r="C12" s="4"/>
      <c r="D12" s="7" t="s">
        <v>4</v>
      </c>
    </row>
    <row r="13" spans="2:4" ht="7.5" customHeight="1">
      <c r="B13" s="2"/>
      <c r="C13" s="4"/>
    </row>
    <row r="14" spans="2:4">
      <c r="B14" s="25" t="s">
        <v>5</v>
      </c>
      <c r="C14" s="4"/>
      <c r="D14" s="7" t="s">
        <v>6</v>
      </c>
    </row>
    <row r="15" spans="2:4" ht="7.5" customHeight="1">
      <c r="B15" s="2"/>
      <c r="C15" s="2"/>
      <c r="D15" s="6"/>
    </row>
    <row r="16" spans="2:4">
      <c r="B16" s="2"/>
      <c r="C16" s="4"/>
      <c r="D16" s="7" t="s">
        <v>7</v>
      </c>
    </row>
    <row r="17" spans="2:5" ht="7.5" customHeight="1">
      <c r="B17" s="2"/>
      <c r="C17" s="2"/>
      <c r="D17" s="6"/>
    </row>
    <row r="18" spans="2:5">
      <c r="B18" s="3"/>
      <c r="C18" s="3"/>
      <c r="D18" s="7" t="s">
        <v>8</v>
      </c>
    </row>
    <row r="19" spans="2:5" ht="7.5" customHeight="1">
      <c r="B19" s="2"/>
      <c r="C19" s="2"/>
      <c r="D19" s="6"/>
    </row>
    <row r="20" spans="2:5">
      <c r="B20" s="25" t="s">
        <v>9</v>
      </c>
      <c r="C20" s="4"/>
      <c r="D20" s="7" t="s">
        <v>10</v>
      </c>
    </row>
    <row r="21" spans="2:5" ht="7.5" customHeight="1">
      <c r="B21" s="2"/>
      <c r="C21" s="4"/>
    </row>
    <row r="22" spans="2:5">
      <c r="B22" s="2"/>
      <c r="C22" s="4"/>
      <c r="D22" s="7" t="s">
        <v>11</v>
      </c>
    </row>
    <row r="23" spans="2:5" ht="7.5" customHeight="1">
      <c r="B23" s="2"/>
      <c r="C23" s="4"/>
    </row>
    <row r="24" spans="2:5">
      <c r="B24" s="2"/>
      <c r="C24" s="4"/>
      <c r="D24" s="7" t="s">
        <v>12</v>
      </c>
    </row>
    <row r="25" spans="2:5" ht="7.5" customHeight="1">
      <c r="B25" s="2"/>
      <c r="C25" s="4"/>
    </row>
    <row r="26" spans="2:5">
      <c r="B26" s="2"/>
      <c r="C26" s="4"/>
      <c r="D26" s="7" t="s">
        <v>13</v>
      </c>
      <c r="E26" s="1"/>
    </row>
    <row r="27" spans="2:5" ht="7.5" customHeight="1">
      <c r="B27" s="2"/>
      <c r="C27" s="4"/>
    </row>
    <row r="28" spans="2:5">
      <c r="B28" s="2"/>
      <c r="C28" s="4"/>
      <c r="D28" s="7" t="s">
        <v>14</v>
      </c>
    </row>
    <row r="29" spans="2:5" ht="7.5" customHeight="1">
      <c r="B29" s="2"/>
      <c r="C29" s="4"/>
    </row>
    <row r="30" spans="2:5">
      <c r="B30" s="2"/>
      <c r="C30" s="4"/>
      <c r="D30" s="7" t="s">
        <v>15</v>
      </c>
    </row>
    <row r="31" spans="2:5" ht="7.5" customHeight="1"/>
    <row r="32" spans="2:5">
      <c r="D32" s="7" t="s">
        <v>16</v>
      </c>
    </row>
    <row r="33" spans="2:5" ht="7.5" customHeight="1"/>
    <row r="34" spans="2:5">
      <c r="B34" s="25" t="s">
        <v>17</v>
      </c>
      <c r="C34" s="4"/>
      <c r="D34" s="7" t="s">
        <v>18</v>
      </c>
      <c r="E34" s="51"/>
    </row>
    <row r="35" spans="2:5" ht="7.5" customHeight="1">
      <c r="B35" s="8"/>
      <c r="C35" s="8"/>
      <c r="D35" s="6"/>
      <c r="E35" s="51"/>
    </row>
    <row r="36" spans="2:5">
      <c r="B36" s="51"/>
      <c r="C36" s="51"/>
      <c r="D36" s="7" t="s">
        <v>19</v>
      </c>
      <c r="E36" s="51"/>
    </row>
    <row r="37" spans="2:5" ht="7.5" customHeight="1">
      <c r="B37" s="8"/>
      <c r="C37" s="8"/>
      <c r="D37" s="6"/>
      <c r="E37" s="51"/>
    </row>
    <row r="38" spans="2:5">
      <c r="B38" s="8"/>
      <c r="C38" s="8"/>
      <c r="D38" s="7" t="s">
        <v>20</v>
      </c>
      <c r="E38" s="51"/>
    </row>
    <row r="39" spans="2:5" ht="7.5" customHeight="1">
      <c r="B39" s="8"/>
      <c r="C39" s="8"/>
      <c r="D39" s="6"/>
      <c r="E39" s="51"/>
    </row>
    <row r="40" spans="2:5">
      <c r="B40" s="25" t="s">
        <v>21</v>
      </c>
      <c r="C40" s="4"/>
      <c r="D40" s="7" t="s">
        <v>22</v>
      </c>
      <c r="E40" s="51"/>
    </row>
    <row r="41" spans="2:5" ht="7.5" customHeight="1">
      <c r="B41" s="8"/>
      <c r="C41" s="8"/>
      <c r="D41" s="6"/>
      <c r="E41" s="51"/>
    </row>
    <row r="42" spans="2:5">
      <c r="B42" s="8"/>
      <c r="C42" s="4"/>
      <c r="D42" s="7" t="s">
        <v>23</v>
      </c>
      <c r="E42" s="51"/>
    </row>
    <row r="43" spans="2:5" ht="7.5" customHeight="1">
      <c r="B43" s="8"/>
      <c r="C43" s="8"/>
      <c r="D43" s="6"/>
      <c r="E43" s="51"/>
    </row>
    <row r="44" spans="2:5">
      <c r="B44" s="8"/>
      <c r="C44" s="4"/>
      <c r="D44" s="7" t="s">
        <v>1097</v>
      </c>
      <c r="E44" s="51"/>
    </row>
    <row r="45" spans="2:5" ht="7.5" customHeight="1">
      <c r="B45" s="8"/>
      <c r="C45" s="8"/>
      <c r="D45" s="6"/>
      <c r="E45" s="51"/>
    </row>
    <row r="46" spans="2:5">
      <c r="B46" s="8"/>
      <c r="C46" s="4"/>
      <c r="D46" s="7" t="s">
        <v>24</v>
      </c>
      <c r="E46" s="51"/>
    </row>
    <row r="47" spans="2:5" ht="7.5" customHeight="1">
      <c r="B47" s="8"/>
      <c r="C47" s="8"/>
      <c r="D47" s="6"/>
      <c r="E47" s="51"/>
    </row>
    <row r="48" spans="2:5">
      <c r="B48" s="8"/>
      <c r="C48" s="8"/>
      <c r="D48" s="7" t="s">
        <v>25</v>
      </c>
      <c r="E48" s="51"/>
    </row>
    <row r="49" spans="2:6">
      <c r="B49" s="5" t="s">
        <v>26</v>
      </c>
    </row>
    <row r="50" spans="2:6">
      <c r="B50" s="50"/>
      <c r="C50" s="50"/>
      <c r="D50" s="50"/>
      <c r="E50" s="50"/>
      <c r="F50" s="50"/>
    </row>
    <row r="51" spans="2:6">
      <c r="B51" s="63"/>
      <c r="C51" s="1"/>
      <c r="D51" s="1"/>
      <c r="E51" s="1"/>
      <c r="F51" s="1"/>
    </row>
    <row r="52" spans="2:6" ht="14.85" customHeight="1">
      <c r="B52" s="951"/>
      <c r="C52" s="951"/>
      <c r="D52" s="951"/>
      <c r="E52" s="951"/>
      <c r="F52" s="951"/>
    </row>
    <row r="53" spans="2:6">
      <c r="B53" s="65"/>
    </row>
    <row r="54" spans="2:6">
      <c r="B54" s="64"/>
    </row>
    <row r="55" spans="2:6">
      <c r="B55" s="64"/>
    </row>
    <row r="56" spans="2:6">
      <c r="B56" s="64"/>
    </row>
    <row r="57" spans="2:6">
      <c r="B57" s="64"/>
    </row>
    <row r="58" spans="2:6">
      <c r="B58" s="64"/>
    </row>
    <row r="60" spans="2:6">
      <c r="B60" s="64"/>
    </row>
    <row r="61" spans="2:6">
      <c r="B61" s="64"/>
    </row>
    <row r="62" spans="2:6">
      <c r="B62" s="64"/>
    </row>
    <row r="63" spans="2:6">
      <c r="B63" s="64"/>
    </row>
    <row r="64" spans="2:6">
      <c r="B64" s="66"/>
    </row>
  </sheetData>
  <sheetProtection formatCells="0" formatColumns="0"/>
  <mergeCells count="3">
    <mergeCell ref="B6:D6"/>
    <mergeCell ref="B7:D8"/>
    <mergeCell ref="B52:F52"/>
  </mergeCells>
  <hyperlinks>
    <hyperlink ref="D14" location="'2.1_Employees'!B3" display="2.1 Employees" xr:uid="{FF9BC409-1834-4EB0-9352-861A68FF1C13}"/>
    <hyperlink ref="D34" location="'4.1_Compliance'!B3" display="4.1 Compliance" xr:uid="{8AE8FDC4-F1E7-42DE-991B-B47B41DEC68E}"/>
    <hyperlink ref="D36" location="'4.2_Crime_prevention'!B3" display="4.2 Crime prevention" xr:uid="{26EA0411-0B83-4AE7-9ACD-37B09FA30BA2}"/>
    <hyperlink ref="D18" location="'2.3_Supplier_screening'!B3" display="2.3 Supplier screening" xr:uid="{E517C852-6D71-4BB2-979E-D799B5B0349F}"/>
    <hyperlink ref="D38" location="'4.3_Memberships_and_principles'!B3" display="4.3 Memberships, standards and principles" xr:uid="{92F6EB3A-8061-4444-913F-0847B03CEE56}"/>
    <hyperlink ref="B10" location="'0.1_Index'!A1" display="Index of Indicators" xr:uid="{4AA05E18-A298-45C0-8F73-B7225A39EDC3}"/>
    <hyperlink ref="D40" location="'5.1_Sustainability_context'!B3" display="5.1 Sustainability context" xr:uid="{C4FB2A87-C917-4A2F-9AAA-C439E9CB2437}"/>
    <hyperlink ref="D20" location="'3.1_Customers'!B3" display="3.1 Customers" xr:uid="{5EC8C717-BE37-4FD6-AF25-680D529D4AA3}"/>
    <hyperlink ref="D22" location="'3.2_Economic_impact'!B3" display="3.2 Economic impact" xr:uid="{799C8897-D0D0-48CF-B222-0A52CD26F4F6}"/>
    <hyperlink ref="D24" location="'3.3_Environmental_lending'!B2" display="3.3 Environmental lending" xr:uid="{06CE6F84-9B8D-4605-8230-9CF954CD9465}"/>
    <hyperlink ref="D26" location="'3.4_Portfolio_emissions'!B3" display="3.4 Portfolio emissions" xr:uid="{838A2549-C2BF-474C-A2AF-3288C97B481F}"/>
    <hyperlink ref="D28" location="'3.5_Gender_lending'!A1" display="3.5 Gender Lending" xr:uid="{369FE235-E4DD-4029-A960-F87CC709975D}"/>
    <hyperlink ref="D30" location="'3.6_Prudent_risk '!A1" display="3.6 Prudent risk" xr:uid="{8CEFC38B-D018-475C-AA81-421C96776BF1}"/>
    <hyperlink ref="D32" location="'3.7_EU_Taxonomy'!A1" display="3.7 EU Taxonomy" xr:uid="{FA4442F4-C32B-4439-872D-C68A0DD76207}"/>
    <hyperlink ref="D42" location="'5.2_PRB_Progress_Statement'!A1" display="5.2 Principle for Responsible Banking (PRB)" xr:uid="{9D045624-F073-40DC-BB2A-D778D580BB03}"/>
    <hyperlink ref="D46" location="'5.4_GRI_index'!B3" display="5.4 Global Reporting Initiative (GRI) index" xr:uid="{87F3E0F4-BEFC-47BE-B473-817833E5546B}"/>
    <hyperlink ref="D48" location="'5.5_Glossary_and_definitions'!B3" display="5.5 Glossary and definitions" xr:uid="{D5F714A3-502D-4292-98B0-2C36C4BBA2EB}"/>
    <hyperlink ref="D16" location="'2.2_Internal_environ_perfomance'!B3" display="2.2 Internal environmental performance" xr:uid="{BE69C562-791C-4A75-9D2D-94F9E0D02F29}"/>
    <hyperlink ref="D44" location="'5.3_SDGs'!B3" display="5.3 Sustainability Development Goals (SDG)" xr:uid="{F33A1AE5-E025-4440-93A4-7A29F9BCB0D9}"/>
    <hyperlink ref="D12" location="'1_Key_figures'!B3" display="1 Key figures" xr:uid="{D1CB59E2-0922-4752-B7DF-104F3B37A443}"/>
  </hyperlinks>
  <pageMargins left="0.7" right="0.7" top="0.75" bottom="0.75" header="0.3" footer="0.3"/>
  <pageSetup paperSize="9" orientation="portrait" r:id="rId1"/>
  <headerFooter>
    <oddHeader>&amp;C&amp;"Calibri"&amp;11&amp;K000000</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EBFB-CF3A-481A-8637-5A51EEAE0A03}">
  <sheetPr>
    <tabColor rgb="FF004F95"/>
  </sheetPr>
  <dimension ref="A1:R46"/>
  <sheetViews>
    <sheetView showGridLines="0" zoomScale="80" zoomScaleNormal="80" workbookViewId="0">
      <pane ySplit="2" topLeftCell="A3" activePane="bottomLeft" state="frozen"/>
      <selection pane="bottomLeft" activeCell="O32" sqref="O32"/>
    </sheetView>
  </sheetViews>
  <sheetFormatPr defaultColWidth="9.28515625" defaultRowHeight="14.25"/>
  <cols>
    <col min="1" max="1" width="14.7109375" style="77" customWidth="1"/>
    <col min="2" max="2" width="75.5703125" style="77" customWidth="1"/>
    <col min="3" max="12" width="15.5703125" style="77" customWidth="1"/>
    <col min="13" max="13" width="22.42578125" style="77" bestFit="1" customWidth="1"/>
    <col min="14" max="14" width="23.7109375" style="77" customWidth="1"/>
    <col min="15" max="15" width="10.28515625" style="77" bestFit="1" customWidth="1"/>
    <col min="16" max="16" width="22.42578125" style="77" bestFit="1" customWidth="1"/>
    <col min="17" max="17" width="10.28515625" style="77" bestFit="1" customWidth="1"/>
    <col min="18" max="16384" width="9.28515625" style="77"/>
  </cols>
  <sheetData>
    <row r="1" spans="1:18" ht="15">
      <c r="A1" s="26" t="s">
        <v>27</v>
      </c>
    </row>
    <row r="2" spans="1:18" ht="15">
      <c r="A2" s="26" t="s">
        <v>85</v>
      </c>
    </row>
    <row r="3" spans="1:18" s="71" customFormat="1" ht="20.100000000000001" customHeight="1">
      <c r="B3" s="73" t="s">
        <v>67</v>
      </c>
    </row>
    <row r="5" spans="1:18" s="71" customFormat="1" ht="20.100000000000001" customHeight="1">
      <c r="A5" s="77"/>
      <c r="B5" s="934" t="s">
        <v>476</v>
      </c>
      <c r="C5" s="935"/>
      <c r="D5" s="935"/>
      <c r="E5" s="935"/>
      <c r="F5" s="935"/>
      <c r="G5" s="935"/>
      <c r="H5" s="935"/>
      <c r="I5" s="935"/>
      <c r="J5" s="935"/>
      <c r="K5" s="935"/>
      <c r="L5" s="935"/>
      <c r="M5" s="935"/>
      <c r="N5" s="935"/>
      <c r="O5" s="935"/>
      <c r="P5" s="935"/>
      <c r="Q5" s="935"/>
    </row>
    <row r="6" spans="1:18" ht="15" customHeight="1">
      <c r="B6" s="998" t="s">
        <v>29</v>
      </c>
      <c r="C6" s="1027" t="s">
        <v>88</v>
      </c>
      <c r="D6" s="1028"/>
      <c r="E6" s="1029"/>
      <c r="F6" s="1027" t="s">
        <v>89</v>
      </c>
      <c r="G6" s="1028"/>
      <c r="H6" s="1029"/>
      <c r="I6" s="1027" t="s">
        <v>90</v>
      </c>
      <c r="J6" s="1028"/>
      <c r="K6" s="1029"/>
      <c r="L6" s="1027" t="s">
        <v>91</v>
      </c>
      <c r="M6" s="1028"/>
      <c r="N6" s="1029"/>
      <c r="O6" s="1020" t="s">
        <v>92</v>
      </c>
      <c r="P6" s="1021"/>
      <c r="Q6" s="1022"/>
    </row>
    <row r="7" spans="1:18" ht="15" customHeight="1">
      <c r="B7" s="1026"/>
      <c r="C7" s="104" t="s">
        <v>93</v>
      </c>
      <c r="D7" s="104" t="s">
        <v>94</v>
      </c>
      <c r="E7" s="105" t="s">
        <v>95</v>
      </c>
      <c r="F7" s="104" t="s">
        <v>93</v>
      </c>
      <c r="G7" s="104" t="s">
        <v>94</v>
      </c>
      <c r="H7" s="105" t="s">
        <v>95</v>
      </c>
      <c r="I7" s="104" t="s">
        <v>93</v>
      </c>
      <c r="J7" s="104" t="s">
        <v>94</v>
      </c>
      <c r="K7" s="105" t="s">
        <v>95</v>
      </c>
      <c r="L7" s="104" t="s">
        <v>93</v>
      </c>
      <c r="M7" s="104" t="s">
        <v>94</v>
      </c>
      <c r="N7" s="105" t="s">
        <v>95</v>
      </c>
      <c r="O7" s="104" t="s">
        <v>93</v>
      </c>
      <c r="P7" s="104" t="s">
        <v>94</v>
      </c>
      <c r="Q7" s="105" t="s">
        <v>95</v>
      </c>
    </row>
    <row r="8" spans="1:18" ht="15" customHeight="1">
      <c r="B8" s="548" t="s">
        <v>477</v>
      </c>
      <c r="C8" s="616">
        <v>0.1223530506818076</v>
      </c>
      <c r="D8" s="563">
        <v>0.12091945986103221</v>
      </c>
      <c r="E8" s="443">
        <v>0.12630968650349941</v>
      </c>
      <c r="F8" s="616">
        <v>0.14826302729528537</v>
      </c>
      <c r="G8" s="563">
        <v>0.19067128900094549</v>
      </c>
      <c r="H8" s="443">
        <v>0.2551632245169887</v>
      </c>
      <c r="I8" s="616">
        <v>5.6779661016949153E-2</v>
      </c>
      <c r="J8" s="563">
        <v>0.20344625024476209</v>
      </c>
      <c r="K8" s="443">
        <v>0.16289511494252873</v>
      </c>
      <c r="L8" s="616">
        <v>0.12903225806451613</v>
      </c>
      <c r="M8" s="563">
        <v>0.15517241379310345</v>
      </c>
      <c r="N8" s="443">
        <v>0.16666666666666666</v>
      </c>
      <c r="O8" s="616">
        <v>0.11470518428101584</v>
      </c>
      <c r="P8" s="563">
        <v>0.14157137823900579</v>
      </c>
      <c r="Q8" s="443">
        <v>0.14924719887955182</v>
      </c>
      <c r="R8" s="488"/>
    </row>
    <row r="9" spans="1:18" ht="15" customHeight="1">
      <c r="B9" s="442" t="s">
        <v>324</v>
      </c>
      <c r="C9" s="617">
        <v>1.9779401498580537E-2</v>
      </c>
      <c r="D9" s="564">
        <v>1.8834942970764323E-2</v>
      </c>
      <c r="E9" s="444">
        <v>1.7849008158363357E-2</v>
      </c>
      <c r="F9" s="617">
        <v>3.5359801488833748E-2</v>
      </c>
      <c r="G9" s="564">
        <v>4.5067759218405293E-2</v>
      </c>
      <c r="H9" s="444">
        <v>6.9731290250943809E-2</v>
      </c>
      <c r="I9" s="617">
        <v>2.4152542372881357E-2</v>
      </c>
      <c r="J9" s="564">
        <v>9.790483649892304E-3</v>
      </c>
      <c r="K9" s="444">
        <v>3.5919540229885057E-3</v>
      </c>
      <c r="L9" s="617">
        <v>8.0645161290322578E-2</v>
      </c>
      <c r="M9" s="564">
        <v>0.1206896551724138</v>
      </c>
      <c r="N9" s="444">
        <v>0.12962962962962962</v>
      </c>
      <c r="O9" s="617">
        <v>2.2310378733936865E-2</v>
      </c>
      <c r="P9" s="564">
        <v>2.0210755581179334E-2</v>
      </c>
      <c r="Q9" s="444">
        <v>2.2525676937441643E-2</v>
      </c>
    </row>
    <row r="10" spans="1:18" ht="15" customHeight="1">
      <c r="B10" s="442" t="s">
        <v>478</v>
      </c>
      <c r="C10" s="617">
        <v>6.2409829199050589E-2</v>
      </c>
      <c r="D10" s="564">
        <v>6.2404405016824718E-2</v>
      </c>
      <c r="E10" s="444">
        <v>6.3693212407338384E-2</v>
      </c>
      <c r="F10" s="617">
        <v>0.10514888337468982</v>
      </c>
      <c r="G10" s="564">
        <v>0.13110620863536085</v>
      </c>
      <c r="H10" s="444">
        <v>0.10459693537641572</v>
      </c>
      <c r="I10" s="617">
        <v>2.9661016949152543E-2</v>
      </c>
      <c r="J10" s="564">
        <v>7.1862149990209512E-2</v>
      </c>
      <c r="K10" s="444">
        <v>4.7952586206896554E-2</v>
      </c>
      <c r="L10" s="617">
        <v>4.8387096774193547E-2</v>
      </c>
      <c r="M10" s="564">
        <v>3.4482758620689655E-2</v>
      </c>
      <c r="N10" s="444">
        <v>3.7037037037037035E-2</v>
      </c>
      <c r="O10" s="617">
        <v>6.1811277252229339E-2</v>
      </c>
      <c r="P10" s="564">
        <v>7.0881778290253356E-2</v>
      </c>
      <c r="Q10" s="444">
        <v>6.6468253968253968E-2</v>
      </c>
    </row>
    <row r="11" spans="1:18" ht="15" customHeight="1">
      <c r="B11" s="442" t="s">
        <v>322</v>
      </c>
      <c r="C11" s="617">
        <v>4.016381998417648E-2</v>
      </c>
      <c r="D11" s="564">
        <v>3.9680111873443169E-2</v>
      </c>
      <c r="E11" s="444">
        <v>4.4767465937797658E-2</v>
      </c>
      <c r="F11" s="617">
        <v>7.7543424317617869E-3</v>
      </c>
      <c r="G11" s="564">
        <v>1.4497321147179325E-2</v>
      </c>
      <c r="H11" s="444">
        <v>8.0834998889629139E-2</v>
      </c>
      <c r="I11" s="617">
        <v>2.9661016949152543E-3</v>
      </c>
      <c r="J11" s="564">
        <v>0.12179361660466027</v>
      </c>
      <c r="K11" s="444">
        <v>0.11135057471264367</v>
      </c>
      <c r="L11" s="617">
        <v>0</v>
      </c>
      <c r="M11" s="564">
        <v>0</v>
      </c>
      <c r="N11" s="444">
        <v>0</v>
      </c>
      <c r="O11" s="617">
        <v>3.0583528294849626E-2</v>
      </c>
      <c r="P11" s="564">
        <v>5.0478844367573106E-2</v>
      </c>
      <c r="Q11" s="444">
        <v>6.025326797385621E-2</v>
      </c>
    </row>
    <row r="12" spans="1:18" ht="15" customHeight="1">
      <c r="B12" s="441" t="s">
        <v>479</v>
      </c>
      <c r="C12" s="616">
        <v>0.63224275143109787</v>
      </c>
      <c r="D12" s="563">
        <v>0.62155311803522262</v>
      </c>
      <c r="E12" s="443">
        <v>0.62359713421957175</v>
      </c>
      <c r="F12" s="616">
        <v>0.73045905707196035</v>
      </c>
      <c r="G12" s="563">
        <v>0.76300031515915534</v>
      </c>
      <c r="H12" s="443">
        <v>0.69975571840994888</v>
      </c>
      <c r="I12" s="616">
        <v>7.9449152542372878E-2</v>
      </c>
      <c r="J12" s="563">
        <v>0.79655374975523796</v>
      </c>
      <c r="K12" s="443">
        <v>0.83710488505747127</v>
      </c>
      <c r="L12" s="616">
        <v>0.74193548387096775</v>
      </c>
      <c r="M12" s="563">
        <v>0.7068965517241379</v>
      </c>
      <c r="N12" s="443">
        <v>0.77777777777777779</v>
      </c>
      <c r="O12" s="616">
        <v>0.5547418031397281</v>
      </c>
      <c r="P12" s="563">
        <v>0.66471285352807408</v>
      </c>
      <c r="Q12" s="443">
        <v>0.66853408029878614</v>
      </c>
    </row>
    <row r="13" spans="1:18" ht="15" customHeight="1">
      <c r="B13" s="442" t="s">
        <v>324</v>
      </c>
      <c r="C13" s="617">
        <v>0.12342346535114256</v>
      </c>
      <c r="D13" s="564">
        <v>0.12223047677315037</v>
      </c>
      <c r="E13" s="444">
        <v>0.11827556218163747</v>
      </c>
      <c r="F13" s="617">
        <v>0.23200992555831265</v>
      </c>
      <c r="G13" s="564">
        <v>0.20611408761424518</v>
      </c>
      <c r="H13" s="444">
        <v>0.14035087719298245</v>
      </c>
      <c r="I13" s="617">
        <v>2.5211864406779663E-2</v>
      </c>
      <c r="J13" s="564">
        <v>5.26728020364206E-2</v>
      </c>
      <c r="K13" s="444">
        <v>5.2262931034482756E-2</v>
      </c>
      <c r="L13" s="617">
        <v>0.70967741935483875</v>
      </c>
      <c r="M13" s="564">
        <v>0.65517241379310343</v>
      </c>
      <c r="N13" s="444">
        <v>0.72222222222222221</v>
      </c>
      <c r="O13" s="617">
        <v>0.12080832739972197</v>
      </c>
      <c r="P13" s="564">
        <v>0.12036770122673841</v>
      </c>
      <c r="Q13" s="444">
        <v>0.11140289449112979</v>
      </c>
    </row>
    <row r="14" spans="1:18" ht="15" customHeight="1">
      <c r="B14" s="442" t="s">
        <v>478</v>
      </c>
      <c r="C14" s="617">
        <v>0.35221296597942942</v>
      </c>
      <c r="D14" s="564">
        <v>0.33409080977144606</v>
      </c>
      <c r="E14" s="444">
        <v>0.33084855261523172</v>
      </c>
      <c r="F14" s="617">
        <v>0.46743176178660051</v>
      </c>
      <c r="G14" s="564">
        <v>0.42735581468641665</v>
      </c>
      <c r="H14" s="444">
        <v>0.38218965134354876</v>
      </c>
      <c r="I14" s="617">
        <v>0.05</v>
      </c>
      <c r="J14" s="564">
        <v>0.39201096534168789</v>
      </c>
      <c r="K14" s="444">
        <v>0.36745689655172414</v>
      </c>
      <c r="L14" s="617">
        <v>1.6129032258064516E-2</v>
      </c>
      <c r="M14" s="564">
        <v>3.4482758620689655E-2</v>
      </c>
      <c r="N14" s="444">
        <v>3.7037037037037035E-2</v>
      </c>
      <c r="O14" s="617">
        <v>0.31573593734106398</v>
      </c>
      <c r="P14" s="564">
        <v>0.35248710803625766</v>
      </c>
      <c r="Q14" s="444">
        <v>0.34307889822595705</v>
      </c>
    </row>
    <row r="15" spans="1:18" ht="15" customHeight="1">
      <c r="B15" s="442" t="s">
        <v>322</v>
      </c>
      <c r="C15" s="617">
        <v>0.15660632010052589</v>
      </c>
      <c r="D15" s="564">
        <v>0.16523183149062623</v>
      </c>
      <c r="E15" s="444">
        <v>0.1744730194227026</v>
      </c>
      <c r="F15" s="617">
        <v>3.1017369727047148E-2</v>
      </c>
      <c r="G15" s="564">
        <v>0.12953041285849354</v>
      </c>
      <c r="H15" s="444">
        <v>0.17721518987341772</v>
      </c>
      <c r="I15" s="617">
        <v>4.2372881355932203E-3</v>
      </c>
      <c r="J15" s="564">
        <v>0.35186998237712941</v>
      </c>
      <c r="K15" s="444">
        <v>0.41738505747126436</v>
      </c>
      <c r="L15" s="617">
        <v>1.6129032258064516E-2</v>
      </c>
      <c r="M15" s="564">
        <v>1.7241379310344827E-2</v>
      </c>
      <c r="N15" s="444">
        <v>1.8518518518518517E-2</v>
      </c>
      <c r="O15" s="617">
        <v>0.11819753839894212</v>
      </c>
      <c r="P15" s="564">
        <v>0.19185804426507799</v>
      </c>
      <c r="Q15" s="444">
        <v>0.21405228758169934</v>
      </c>
    </row>
    <row r="16" spans="1:18" ht="15" customHeight="1">
      <c r="B16" s="441" t="s">
        <v>480</v>
      </c>
      <c r="C16" s="616">
        <v>4.4166240052124543E-2</v>
      </c>
      <c r="D16" s="563">
        <v>4.0204518638290436E-2</v>
      </c>
      <c r="E16" s="443">
        <v>4.485029196173438E-2</v>
      </c>
      <c r="F16" s="616">
        <v>4.9317617866004963E-2</v>
      </c>
      <c r="G16" s="563">
        <v>3.8764576110936019E-2</v>
      </c>
      <c r="H16" s="443">
        <v>2.5316455696202531E-2</v>
      </c>
      <c r="I16" s="616">
        <v>2.8389830508474576E-2</v>
      </c>
      <c r="J16" s="563">
        <v>0</v>
      </c>
      <c r="K16" s="443">
        <v>0</v>
      </c>
      <c r="L16" s="616">
        <v>4.8387096774193547E-2</v>
      </c>
      <c r="M16" s="563">
        <v>6.8965517241379309E-2</v>
      </c>
      <c r="N16" s="443">
        <v>3.7037037037037035E-2</v>
      </c>
      <c r="O16" s="616">
        <v>4.2213406571050757E-2</v>
      </c>
      <c r="P16" s="563">
        <v>3.3535120591909294E-2</v>
      </c>
      <c r="Q16" s="443">
        <v>3.498482726423903E-2</v>
      </c>
    </row>
    <row r="17" spans="1:17" ht="15" customHeight="1">
      <c r="B17" s="442" t="s">
        <v>324</v>
      </c>
      <c r="C17" s="617">
        <v>9.4941127193186575E-3</v>
      </c>
      <c r="D17" s="564">
        <v>8.0846042913953597E-3</v>
      </c>
      <c r="E17" s="444">
        <v>8.779558537292417E-3</v>
      </c>
      <c r="F17" s="617">
        <v>1.6749379652605458E-2</v>
      </c>
      <c r="G17" s="564">
        <v>1.3867002836432399E-2</v>
      </c>
      <c r="H17" s="444">
        <v>6.4401510104374858E-3</v>
      </c>
      <c r="I17" s="617">
        <v>6.9915254237288135E-3</v>
      </c>
      <c r="J17" s="564">
        <v>0</v>
      </c>
      <c r="K17" s="444">
        <v>0</v>
      </c>
      <c r="L17" s="617">
        <v>4.8387096774193547E-2</v>
      </c>
      <c r="M17" s="564">
        <v>6.8965517241379309E-2</v>
      </c>
      <c r="N17" s="444">
        <v>3.7037037037037035E-2</v>
      </c>
      <c r="O17" s="617">
        <v>9.9684670938866848E-3</v>
      </c>
      <c r="P17" s="564">
        <v>7.4629255949521158E-3</v>
      </c>
      <c r="Q17" s="444">
        <v>7.0903361344537815E-3</v>
      </c>
    </row>
    <row r="18" spans="1:17" ht="15" customHeight="1">
      <c r="B18" s="442" t="s">
        <v>478</v>
      </c>
      <c r="C18" s="617">
        <v>2.6667287196909761E-2</v>
      </c>
      <c r="D18" s="564">
        <v>2.3904208364287898E-2</v>
      </c>
      <c r="E18" s="444">
        <v>2.5800306456288565E-2</v>
      </c>
      <c r="F18" s="617">
        <v>2.8535980148883373E-2</v>
      </c>
      <c r="G18" s="564">
        <v>1.9855026788528206E-2</v>
      </c>
      <c r="H18" s="444">
        <v>1.5767266266933155E-2</v>
      </c>
      <c r="I18" s="617">
        <v>2.1398305084745762E-2</v>
      </c>
      <c r="J18" s="564">
        <v>0</v>
      </c>
      <c r="K18" s="444">
        <v>0</v>
      </c>
      <c r="L18" s="617">
        <v>0</v>
      </c>
      <c r="M18" s="564">
        <v>0</v>
      </c>
      <c r="N18" s="444">
        <v>0</v>
      </c>
      <c r="O18" s="617">
        <v>2.5972264605160545E-2</v>
      </c>
      <c r="P18" s="564">
        <v>1.9538131385926139E-2</v>
      </c>
      <c r="Q18" s="444">
        <v>2.0249766573295986E-2</v>
      </c>
    </row>
    <row r="19" spans="1:17" ht="15" customHeight="1">
      <c r="B19" s="442" t="s">
        <v>322</v>
      </c>
      <c r="C19" s="617">
        <v>8.0048401358961234E-3</v>
      </c>
      <c r="D19" s="564">
        <v>8.2157059826071764E-3</v>
      </c>
      <c r="E19" s="444">
        <v>1.0270426968153393E-2</v>
      </c>
      <c r="F19" s="617">
        <v>4.0322580645161289E-3</v>
      </c>
      <c r="G19" s="564">
        <v>5.0425464859754172E-3</v>
      </c>
      <c r="H19" s="444">
        <v>3.1090384188318899E-3</v>
      </c>
      <c r="I19" s="617">
        <v>0</v>
      </c>
      <c r="J19" s="564">
        <v>0</v>
      </c>
      <c r="K19" s="444">
        <v>0</v>
      </c>
      <c r="L19" s="617">
        <v>0</v>
      </c>
      <c r="M19" s="564">
        <v>0</v>
      </c>
      <c r="N19" s="444">
        <v>0</v>
      </c>
      <c r="O19" s="617">
        <v>6.2726748720035265E-3</v>
      </c>
      <c r="P19" s="564">
        <v>6.5340636110310371E-3</v>
      </c>
      <c r="Q19" s="444">
        <v>7.6447245564892621E-3</v>
      </c>
    </row>
    <row r="20" spans="1:17" ht="15" customHeight="1">
      <c r="B20" s="441" t="s">
        <v>481</v>
      </c>
      <c r="C20" s="616">
        <v>0.20123795783496998</v>
      </c>
      <c r="D20" s="563">
        <v>0.21732290346545471</v>
      </c>
      <c r="E20" s="443">
        <v>0.20524288731519444</v>
      </c>
      <c r="F20" s="616">
        <v>7.1960297766749379E-2</v>
      </c>
      <c r="G20" s="563">
        <v>7.5638197289631262E-3</v>
      </c>
      <c r="H20" s="443">
        <v>1.9764601376859873E-2</v>
      </c>
      <c r="I20" s="616">
        <v>0.83538135593220342</v>
      </c>
      <c r="J20" s="563">
        <v>0</v>
      </c>
      <c r="K20" s="443">
        <v>0</v>
      </c>
      <c r="L20" s="616">
        <v>8.0645161290322578E-2</v>
      </c>
      <c r="M20" s="563">
        <v>6.8965517241379309E-2</v>
      </c>
      <c r="N20" s="443">
        <v>1.8518518518518517E-2</v>
      </c>
      <c r="O20" s="616">
        <v>0.28833960600820535</v>
      </c>
      <c r="P20" s="563">
        <v>0.16018064764101086</v>
      </c>
      <c r="Q20" s="443">
        <v>0.14723389355742297</v>
      </c>
    </row>
    <row r="21" spans="1:17" ht="15" customHeight="1">
      <c r="C21" s="488"/>
      <c r="D21" s="488"/>
      <c r="E21" s="488"/>
      <c r="F21" s="488"/>
      <c r="G21" s="488"/>
      <c r="H21" s="488"/>
      <c r="I21" s="488"/>
      <c r="J21" s="488"/>
      <c r="K21" s="488"/>
      <c r="L21" s="488"/>
    </row>
    <row r="22" spans="1:17" ht="15" customHeight="1">
      <c r="B22" s="109" t="s">
        <v>103</v>
      </c>
      <c r="C22" s="1023" t="s">
        <v>310</v>
      </c>
      <c r="D22" s="1024"/>
      <c r="E22" s="1024"/>
      <c r="F22" s="1024"/>
      <c r="G22" s="1024"/>
      <c r="H22" s="1024"/>
      <c r="I22" s="1024"/>
      <c r="J22" s="1024"/>
      <c r="K22" s="1024"/>
      <c r="L22" s="1024"/>
      <c r="M22" s="1024"/>
      <c r="N22" s="1024"/>
      <c r="O22" s="1024"/>
      <c r="P22" s="1024"/>
      <c r="Q22" s="1025"/>
    </row>
    <row r="23" spans="1:17" ht="15" customHeight="1">
      <c r="B23" s="109" t="s">
        <v>104</v>
      </c>
      <c r="C23" s="1023" t="s">
        <v>28</v>
      </c>
      <c r="D23" s="1024"/>
      <c r="E23" s="1024"/>
      <c r="F23" s="1024"/>
      <c r="G23" s="1024"/>
      <c r="H23" s="1024"/>
      <c r="I23" s="1024"/>
      <c r="J23" s="1024"/>
      <c r="K23" s="1024"/>
      <c r="L23" s="1024"/>
      <c r="M23" s="1024"/>
      <c r="N23" s="1024"/>
      <c r="O23" s="1024"/>
      <c r="P23" s="1024"/>
      <c r="Q23" s="1025"/>
    </row>
    <row r="24" spans="1:17" ht="58.15" customHeight="1">
      <c r="B24" s="109" t="s">
        <v>106</v>
      </c>
      <c r="C24" s="914" t="s">
        <v>1109</v>
      </c>
      <c r="D24" s="915"/>
      <c r="E24" s="915"/>
      <c r="F24" s="915"/>
      <c r="G24" s="915"/>
      <c r="H24" s="915"/>
      <c r="I24" s="915"/>
      <c r="J24" s="915"/>
      <c r="K24" s="915"/>
      <c r="L24" s="915"/>
      <c r="M24" s="915"/>
      <c r="N24" s="915"/>
      <c r="O24" s="915"/>
      <c r="P24" s="915"/>
      <c r="Q24" s="916"/>
    </row>
    <row r="26" spans="1:17" s="71" customFormat="1" ht="20.100000000000001" customHeight="1">
      <c r="A26" s="77"/>
      <c r="B26" s="965" t="s">
        <v>482</v>
      </c>
      <c r="C26" s="965"/>
      <c r="D26" s="965"/>
      <c r="E26" s="965"/>
      <c r="F26" s="965"/>
      <c r="G26" s="965"/>
      <c r="H26" s="965"/>
      <c r="I26" s="965"/>
      <c r="J26" s="965"/>
      <c r="K26" s="965"/>
      <c r="L26" s="965"/>
    </row>
    <row r="27" spans="1:17" ht="15" customHeight="1">
      <c r="B27" s="1030" t="s">
        <v>29</v>
      </c>
      <c r="C27" s="1027" t="s">
        <v>88</v>
      </c>
      <c r="D27" s="1032"/>
      <c r="E27" s="1027" t="s">
        <v>89</v>
      </c>
      <c r="F27" s="1032"/>
      <c r="G27" s="1027" t="s">
        <v>90</v>
      </c>
      <c r="H27" s="1032"/>
      <c r="I27" s="1027" t="s">
        <v>91</v>
      </c>
      <c r="J27" s="1032"/>
      <c r="K27" s="1027" t="s">
        <v>92</v>
      </c>
      <c r="L27" s="1032"/>
    </row>
    <row r="28" spans="1:17" ht="15" customHeight="1">
      <c r="B28" s="1031"/>
      <c r="C28" s="105" t="s">
        <v>483</v>
      </c>
      <c r="D28" s="105" t="s">
        <v>484</v>
      </c>
      <c r="E28" s="105" t="s">
        <v>483</v>
      </c>
      <c r="F28" s="105" t="s">
        <v>484</v>
      </c>
      <c r="G28" s="105" t="s">
        <v>483</v>
      </c>
      <c r="H28" s="105" t="s">
        <v>484</v>
      </c>
      <c r="I28" s="105" t="s">
        <v>483</v>
      </c>
      <c r="J28" s="105" t="s">
        <v>484</v>
      </c>
      <c r="K28" s="105" t="s">
        <v>483</v>
      </c>
      <c r="L28" s="105" t="s">
        <v>484</v>
      </c>
    </row>
    <row r="29" spans="1:17" ht="14.65" customHeight="1">
      <c r="B29" s="548" t="s">
        <v>477</v>
      </c>
      <c r="C29" s="445">
        <v>3237</v>
      </c>
      <c r="D29" s="446">
        <v>286465483.63721633</v>
      </c>
      <c r="E29" s="445">
        <v>1620</v>
      </c>
      <c r="F29" s="604">
        <v>139826372.26149872</v>
      </c>
      <c r="G29" s="445">
        <v>1114</v>
      </c>
      <c r="H29" s="446">
        <v>55215851.659574464</v>
      </c>
      <c r="I29" s="445">
        <v>1</v>
      </c>
      <c r="J29" s="446">
        <v>500000</v>
      </c>
      <c r="K29" s="607">
        <v>5972</v>
      </c>
      <c r="L29" s="604">
        <v>482007707.55828947</v>
      </c>
      <c r="M29" s="100"/>
      <c r="P29" s="856"/>
    </row>
    <row r="30" spans="1:17" ht="15" customHeight="1">
      <c r="B30" s="442" t="s">
        <v>324</v>
      </c>
      <c r="C30" s="783">
        <v>593</v>
      </c>
      <c r="D30" s="491">
        <v>125645344.78429651</v>
      </c>
      <c r="E30" s="783">
        <v>395</v>
      </c>
      <c r="F30" s="491">
        <v>75277854.215486035</v>
      </c>
      <c r="G30" s="783">
        <v>38</v>
      </c>
      <c r="H30" s="491">
        <v>7961768.7574468078</v>
      </c>
      <c r="I30" s="783">
        <v>1</v>
      </c>
      <c r="J30" s="491">
        <v>500000</v>
      </c>
      <c r="K30" s="783">
        <v>1027</v>
      </c>
      <c r="L30" s="491">
        <v>209384967.75722936</v>
      </c>
      <c r="M30" s="857"/>
      <c r="N30" s="784"/>
    </row>
    <row r="31" spans="1:17" ht="15" customHeight="1">
      <c r="B31" s="442" t="s">
        <v>478</v>
      </c>
      <c r="C31" s="783">
        <v>1704</v>
      </c>
      <c r="D31" s="491">
        <v>138199111.18314871</v>
      </c>
      <c r="E31" s="783">
        <v>794</v>
      </c>
      <c r="F31" s="491">
        <v>58494951.123473056</v>
      </c>
      <c r="G31" s="783">
        <v>364</v>
      </c>
      <c r="H31" s="491">
        <v>24852683.148936167</v>
      </c>
      <c r="I31" s="783">
        <v>0</v>
      </c>
      <c r="J31" s="491">
        <v>0</v>
      </c>
      <c r="K31" s="783">
        <v>2862</v>
      </c>
      <c r="L31" s="491">
        <v>221546745.45555794</v>
      </c>
      <c r="M31" s="856"/>
      <c r="N31" s="784"/>
    </row>
    <row r="32" spans="1:17" ht="15" customHeight="1">
      <c r="B32" s="442" t="s">
        <v>322</v>
      </c>
      <c r="C32" s="783">
        <v>940</v>
      </c>
      <c r="D32" s="491">
        <v>22621027.669771101</v>
      </c>
      <c r="E32" s="783">
        <v>431</v>
      </c>
      <c r="F32" s="491">
        <v>6053566.9225396141</v>
      </c>
      <c r="G32" s="783">
        <v>712</v>
      </c>
      <c r="H32" s="491">
        <v>22401399.75319149</v>
      </c>
      <c r="I32" s="783">
        <v>0</v>
      </c>
      <c r="J32" s="491">
        <v>0</v>
      </c>
      <c r="K32" s="783">
        <v>2083</v>
      </c>
      <c r="L32" s="491">
        <v>51075994.345502205</v>
      </c>
      <c r="M32" s="857"/>
      <c r="N32" s="784"/>
    </row>
    <row r="33" spans="2:12" ht="15" customHeight="1">
      <c r="B33" s="441" t="s">
        <v>479</v>
      </c>
      <c r="C33" s="607">
        <v>18679</v>
      </c>
      <c r="D33" s="604">
        <v>1992449560.975322</v>
      </c>
      <c r="E33" s="607">
        <v>5191</v>
      </c>
      <c r="F33" s="604">
        <v>554570046.25251305</v>
      </c>
      <c r="G33" s="607">
        <v>2474</v>
      </c>
      <c r="H33" s="604">
        <v>176214053.54042554</v>
      </c>
      <c r="I33" s="607">
        <v>7</v>
      </c>
      <c r="J33" s="604">
        <v>9157313.4900000002</v>
      </c>
      <c r="K33" s="607">
        <v>26351</v>
      </c>
      <c r="L33" s="604">
        <v>2732390974.2582607</v>
      </c>
    </row>
    <row r="34" spans="2:12" ht="15" customHeight="1">
      <c r="B34" s="442" t="s">
        <v>324</v>
      </c>
      <c r="C34" s="783">
        <v>5069</v>
      </c>
      <c r="D34" s="491">
        <v>1113433935.8384414</v>
      </c>
      <c r="E34" s="783">
        <v>1955</v>
      </c>
      <c r="F34" s="491">
        <v>336757364.5547294</v>
      </c>
      <c r="G34" s="783">
        <v>372</v>
      </c>
      <c r="H34" s="491">
        <v>72203773.131914899</v>
      </c>
      <c r="I34" s="783">
        <v>5</v>
      </c>
      <c r="J34" s="491">
        <v>7414972.4900000002</v>
      </c>
      <c r="K34" s="783">
        <v>7401</v>
      </c>
      <c r="L34" s="491">
        <v>1529810046.0150857</v>
      </c>
    </row>
    <row r="35" spans="2:12" ht="15" customHeight="1">
      <c r="B35" s="442" t="s">
        <v>478</v>
      </c>
      <c r="C35" s="783">
        <v>9949</v>
      </c>
      <c r="D35" s="491">
        <v>786153891.99249685</v>
      </c>
      <c r="E35" s="783">
        <v>2251</v>
      </c>
      <c r="F35" s="491">
        <v>201112311.50727606</v>
      </c>
      <c r="G35" s="783">
        <v>1093</v>
      </c>
      <c r="H35" s="491">
        <v>71429621.889361694</v>
      </c>
      <c r="I35" s="783">
        <v>2</v>
      </c>
      <c r="J35" s="491">
        <v>1742341</v>
      </c>
      <c r="K35" s="783">
        <v>13295</v>
      </c>
      <c r="L35" s="491">
        <v>1060438166.3891346</v>
      </c>
    </row>
    <row r="36" spans="2:12" ht="15" customHeight="1">
      <c r="B36" s="442" t="s">
        <v>322</v>
      </c>
      <c r="C36" s="783">
        <v>3661</v>
      </c>
      <c r="D36" s="491">
        <v>92861733.144383639</v>
      </c>
      <c r="E36" s="783">
        <v>985</v>
      </c>
      <c r="F36" s="491">
        <v>16700370.190507481</v>
      </c>
      <c r="G36" s="783">
        <v>1009</v>
      </c>
      <c r="H36" s="491">
        <v>32580658.519148935</v>
      </c>
      <c r="I36" s="783">
        <v>0</v>
      </c>
      <c r="J36" s="491">
        <v>0</v>
      </c>
      <c r="K36" s="783">
        <v>5655</v>
      </c>
      <c r="L36" s="491">
        <v>142142761.85404006</v>
      </c>
    </row>
    <row r="37" spans="2:12" ht="15" customHeight="1">
      <c r="B37" s="441" t="s">
        <v>485</v>
      </c>
      <c r="C37" s="607">
        <v>1621</v>
      </c>
      <c r="D37" s="604">
        <v>149786345.88954532</v>
      </c>
      <c r="E37" s="607">
        <v>201</v>
      </c>
      <c r="F37" s="604">
        <v>17227667.933488633</v>
      </c>
      <c r="G37" s="607">
        <v>0</v>
      </c>
      <c r="H37" s="604">
        <v>0</v>
      </c>
      <c r="I37" s="607">
        <v>0</v>
      </c>
      <c r="J37" s="604">
        <v>0</v>
      </c>
      <c r="K37" s="607">
        <v>1822</v>
      </c>
      <c r="L37" s="604">
        <v>167014013.82303396</v>
      </c>
    </row>
    <row r="38" spans="2:12" ht="15" customHeight="1">
      <c r="B38" s="442" t="s">
        <v>324</v>
      </c>
      <c r="C38" s="783">
        <v>731</v>
      </c>
      <c r="D38" s="491">
        <v>86966772.514054194</v>
      </c>
      <c r="E38" s="783">
        <v>111</v>
      </c>
      <c r="F38" s="491">
        <v>7878991.4926268822</v>
      </c>
      <c r="G38" s="783">
        <v>0</v>
      </c>
      <c r="H38" s="491">
        <v>0</v>
      </c>
      <c r="I38" s="783">
        <v>0</v>
      </c>
      <c r="J38" s="491">
        <v>0</v>
      </c>
      <c r="K38" s="783">
        <v>842</v>
      </c>
      <c r="L38" s="491">
        <v>94845764.00668107</v>
      </c>
    </row>
    <row r="39" spans="2:12" ht="15" customHeight="1">
      <c r="B39" s="442" t="s">
        <v>478</v>
      </c>
      <c r="C39" s="783">
        <v>704</v>
      </c>
      <c r="D39" s="491">
        <v>57549536.133480899</v>
      </c>
      <c r="E39" s="783">
        <v>79</v>
      </c>
      <c r="F39" s="491">
        <v>9071948.0460325927</v>
      </c>
      <c r="G39" s="783">
        <v>0</v>
      </c>
      <c r="H39" s="491">
        <v>0</v>
      </c>
      <c r="I39" s="783">
        <v>0</v>
      </c>
      <c r="J39" s="491">
        <v>0</v>
      </c>
      <c r="K39" s="783">
        <v>783</v>
      </c>
      <c r="L39" s="491">
        <v>66621484.179513492</v>
      </c>
    </row>
    <row r="40" spans="2:12" ht="15" customHeight="1">
      <c r="B40" s="442" t="s">
        <v>322</v>
      </c>
      <c r="C40" s="783">
        <v>186</v>
      </c>
      <c r="D40" s="491">
        <v>5270037.2420102265</v>
      </c>
      <c r="E40" s="783">
        <v>11</v>
      </c>
      <c r="F40" s="491">
        <v>276728.39482915757</v>
      </c>
      <c r="G40" s="783">
        <v>0</v>
      </c>
      <c r="H40" s="491">
        <v>0</v>
      </c>
      <c r="I40" s="783">
        <v>0</v>
      </c>
      <c r="J40" s="491">
        <v>0</v>
      </c>
      <c r="K40" s="783">
        <v>197</v>
      </c>
      <c r="L40" s="491">
        <v>5546765.6368393842</v>
      </c>
    </row>
    <row r="41" spans="2:12" ht="15" customHeight="1">
      <c r="B41" s="441" t="s">
        <v>481</v>
      </c>
      <c r="C41" s="445">
        <v>4614</v>
      </c>
      <c r="D41" s="446">
        <v>317893593.7926631</v>
      </c>
      <c r="E41" s="445">
        <v>132</v>
      </c>
      <c r="F41" s="604">
        <v>16545736.754446328</v>
      </c>
      <c r="G41" s="445">
        <v>0</v>
      </c>
      <c r="H41" s="446">
        <v>0</v>
      </c>
      <c r="I41" s="445">
        <v>0</v>
      </c>
      <c r="J41" s="446">
        <v>0</v>
      </c>
      <c r="K41" s="445">
        <v>4746</v>
      </c>
      <c r="L41" s="604">
        <v>334439330.54710943</v>
      </c>
    </row>
    <row r="42" spans="2:12" ht="15" customHeight="1">
      <c r="B42" s="441" t="s">
        <v>92</v>
      </c>
      <c r="C42" s="445">
        <v>28151</v>
      </c>
      <c r="D42" s="446">
        <v>2746594984.2947469</v>
      </c>
      <c r="E42" s="445">
        <v>7144</v>
      </c>
      <c r="F42" s="604">
        <v>728169823.20194674</v>
      </c>
      <c r="G42" s="445">
        <v>3588</v>
      </c>
      <c r="H42" s="446">
        <v>231429905.19999999</v>
      </c>
      <c r="I42" s="445">
        <v>8</v>
      </c>
      <c r="J42" s="446">
        <v>9657313.4900000002</v>
      </c>
      <c r="K42" s="445">
        <v>38891</v>
      </c>
      <c r="L42" s="604">
        <v>3715852026.1866937</v>
      </c>
    </row>
    <row r="43" spans="2:12" ht="15" customHeight="1">
      <c r="C43" s="100"/>
      <c r="D43" s="100"/>
      <c r="E43" s="100"/>
      <c r="F43" s="100"/>
      <c r="G43" s="100"/>
      <c r="H43" s="100"/>
      <c r="I43" s="100"/>
      <c r="J43" s="100"/>
      <c r="K43" s="100"/>
      <c r="L43" s="100"/>
    </row>
    <row r="44" spans="2:12" ht="15" customHeight="1">
      <c r="B44" s="109" t="s">
        <v>103</v>
      </c>
      <c r="C44" s="1023" t="s">
        <v>310</v>
      </c>
      <c r="D44" s="1024"/>
      <c r="E44" s="1024"/>
      <c r="F44" s="1024"/>
      <c r="G44" s="1024"/>
      <c r="H44" s="1024"/>
      <c r="I44" s="1024"/>
      <c r="J44" s="1024"/>
      <c r="K44" s="1024"/>
      <c r="L44" s="1025"/>
    </row>
    <row r="45" spans="2:12" ht="15" customHeight="1">
      <c r="B45" s="109" t="s">
        <v>104</v>
      </c>
      <c r="C45" s="1023" t="s">
        <v>28</v>
      </c>
      <c r="D45" s="1024"/>
      <c r="E45" s="1024"/>
      <c r="F45" s="1024"/>
      <c r="G45" s="1024"/>
      <c r="H45" s="1024"/>
      <c r="I45" s="1024"/>
      <c r="J45" s="1024"/>
      <c r="K45" s="1024"/>
      <c r="L45" s="1025"/>
    </row>
    <row r="46" spans="2:12" ht="55.15" customHeight="1">
      <c r="B46" s="109" t="s">
        <v>106</v>
      </c>
      <c r="C46" s="983" t="s">
        <v>1110</v>
      </c>
      <c r="D46" s="1024"/>
      <c r="E46" s="1024"/>
      <c r="F46" s="1024"/>
      <c r="G46" s="1024"/>
      <c r="H46" s="1024"/>
      <c r="I46" s="1024"/>
      <c r="J46" s="1024"/>
      <c r="K46" s="1024"/>
      <c r="L46" s="1025"/>
    </row>
  </sheetData>
  <mergeCells count="20">
    <mergeCell ref="C45:L45"/>
    <mergeCell ref="C46:L46"/>
    <mergeCell ref="B26:L26"/>
    <mergeCell ref="B27:B28"/>
    <mergeCell ref="C27:D27"/>
    <mergeCell ref="E27:F27"/>
    <mergeCell ref="G27:H27"/>
    <mergeCell ref="I27:J27"/>
    <mergeCell ref="K27:L27"/>
    <mergeCell ref="O6:Q6"/>
    <mergeCell ref="B5:Q5"/>
    <mergeCell ref="C22:Q22"/>
    <mergeCell ref="C23:Q23"/>
    <mergeCell ref="C44:L44"/>
    <mergeCell ref="C24:Q24"/>
    <mergeCell ref="B6:B7"/>
    <mergeCell ref="C6:E6"/>
    <mergeCell ref="F6:H6"/>
    <mergeCell ref="I6:K6"/>
    <mergeCell ref="L6:N6"/>
  </mergeCells>
  <hyperlinks>
    <hyperlink ref="A2" location="'0.1_Index'!A1" display="Index" xr:uid="{9FAE8025-AB68-4A54-A095-FB5FA2B656C6}"/>
    <hyperlink ref="A1" location="'0_Content'!B6" display="Back to content" xr:uid="{E04C9E94-12C2-495A-BA10-603CCC5E853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7BE6-DACE-4E34-8D8A-E77A3A911CA6}">
  <sheetPr>
    <tabColor rgb="FF004F95"/>
  </sheetPr>
  <dimension ref="A1:V41"/>
  <sheetViews>
    <sheetView showGridLines="0" zoomScale="80" zoomScaleNormal="80" workbookViewId="0">
      <pane ySplit="2" topLeftCell="A3" activePane="bottomLeft" state="frozen"/>
      <selection pane="bottomLeft" activeCell="M41" sqref="M41"/>
    </sheetView>
  </sheetViews>
  <sheetFormatPr defaultColWidth="9.28515625" defaultRowHeight="14.25"/>
  <cols>
    <col min="1" max="1" width="17" style="77" bestFit="1" customWidth="1"/>
    <col min="2" max="2" width="75.5703125" style="51" customWidth="1"/>
    <col min="3" max="18" width="15.5703125" style="51" customWidth="1"/>
    <col min="19" max="22" width="8.5703125" style="51" customWidth="1"/>
    <col min="23" max="16384" width="9.28515625" style="77"/>
  </cols>
  <sheetData>
    <row r="1" spans="1:22" ht="15">
      <c r="A1" s="26" t="s">
        <v>27</v>
      </c>
    </row>
    <row r="2" spans="1:22" ht="15">
      <c r="A2" s="26" t="s">
        <v>85</v>
      </c>
    </row>
    <row r="3" spans="1:22" s="71" customFormat="1" ht="20.100000000000001" customHeight="1">
      <c r="B3" s="73" t="s">
        <v>68</v>
      </c>
      <c r="D3" s="90"/>
      <c r="E3" s="90"/>
      <c r="F3" s="90"/>
      <c r="G3" s="90"/>
      <c r="H3" s="90"/>
      <c r="I3" s="90"/>
      <c r="J3" s="90"/>
      <c r="K3" s="90"/>
      <c r="L3" s="90"/>
      <c r="M3" s="90"/>
      <c r="N3" s="90"/>
      <c r="O3" s="90"/>
      <c r="P3" s="90"/>
      <c r="Q3" s="90"/>
      <c r="R3" s="90"/>
      <c r="S3" s="90"/>
      <c r="T3" s="90"/>
      <c r="U3" s="90"/>
      <c r="V3" s="90"/>
    </row>
    <row r="4" spans="1:22">
      <c r="B4" s="11"/>
      <c r="C4" s="11"/>
      <c r="D4" s="16"/>
      <c r="E4" s="16"/>
      <c r="F4" s="16"/>
      <c r="G4" s="16"/>
      <c r="H4" s="16"/>
      <c r="I4" s="16"/>
      <c r="J4" s="16"/>
      <c r="K4" s="16"/>
      <c r="L4" s="16"/>
      <c r="M4" s="16"/>
      <c r="N4" s="16"/>
      <c r="O4" s="16"/>
      <c r="P4" s="16"/>
      <c r="Q4" s="16"/>
      <c r="R4" s="16"/>
      <c r="S4" s="16"/>
      <c r="T4" s="16"/>
      <c r="U4" s="16"/>
      <c r="V4" s="16"/>
    </row>
    <row r="5" spans="1:22" s="71" customFormat="1" ht="20.100000000000001" customHeight="1">
      <c r="B5" s="952" t="s">
        <v>69</v>
      </c>
      <c r="C5" s="953"/>
      <c r="D5" s="953"/>
      <c r="E5" s="953"/>
      <c r="F5" s="953"/>
      <c r="G5" s="953"/>
      <c r="H5" s="953"/>
      <c r="I5" s="953"/>
      <c r="J5" s="953"/>
      <c r="K5" s="953"/>
      <c r="L5" s="953"/>
      <c r="M5" s="953"/>
      <c r="N5" s="953"/>
      <c r="O5" s="953"/>
      <c r="P5" s="953"/>
      <c r="Q5" s="953"/>
    </row>
    <row r="6" spans="1:22" ht="15" customHeight="1">
      <c r="B6" s="921" t="s">
        <v>29</v>
      </c>
      <c r="C6" s="923" t="s">
        <v>88</v>
      </c>
      <c r="D6" s="919"/>
      <c r="E6" s="919"/>
      <c r="F6" s="919" t="s">
        <v>89</v>
      </c>
      <c r="G6" s="919"/>
      <c r="H6" s="919"/>
      <c r="I6" s="919" t="s">
        <v>90</v>
      </c>
      <c r="J6" s="919"/>
      <c r="K6" s="919"/>
      <c r="L6" s="919" t="s">
        <v>91</v>
      </c>
      <c r="M6" s="919"/>
      <c r="N6" s="920"/>
      <c r="O6" s="923" t="s">
        <v>92</v>
      </c>
      <c r="P6" s="919"/>
      <c r="Q6" s="919"/>
      <c r="R6" s="77"/>
      <c r="S6" s="77"/>
      <c r="T6" s="77"/>
      <c r="U6" s="77"/>
      <c r="V6" s="77"/>
    </row>
    <row r="7" spans="1:22" ht="15" customHeight="1">
      <c r="B7" s="921"/>
      <c r="C7" s="104" t="s">
        <v>93</v>
      </c>
      <c r="D7" s="104" t="s">
        <v>94</v>
      </c>
      <c r="E7" s="105" t="s">
        <v>95</v>
      </c>
      <c r="F7" s="104" t="s">
        <v>93</v>
      </c>
      <c r="G7" s="104" t="s">
        <v>94</v>
      </c>
      <c r="H7" s="105" t="s">
        <v>95</v>
      </c>
      <c r="I7" s="104" t="s">
        <v>93</v>
      </c>
      <c r="J7" s="104" t="s">
        <v>94</v>
      </c>
      <c r="K7" s="105" t="s">
        <v>95</v>
      </c>
      <c r="L7" s="104" t="s">
        <v>93</v>
      </c>
      <c r="M7" s="104" t="s">
        <v>94</v>
      </c>
      <c r="N7" s="105" t="s">
        <v>95</v>
      </c>
      <c r="O7" s="104" t="s">
        <v>93</v>
      </c>
      <c r="P7" s="104" t="s">
        <v>94</v>
      </c>
      <c r="Q7" s="105" t="s">
        <v>95</v>
      </c>
      <c r="R7" s="77"/>
      <c r="S7" s="77"/>
      <c r="T7" s="77"/>
      <c r="U7" s="77"/>
      <c r="V7" s="77"/>
    </row>
    <row r="8" spans="1:22" ht="15" customHeight="1">
      <c r="B8" s="448" t="s">
        <v>70</v>
      </c>
      <c r="C8" s="447">
        <v>1.7595076483118113E-2</v>
      </c>
      <c r="D8" s="272">
        <v>1.5384408788483113E-2</v>
      </c>
      <c r="E8" s="449">
        <v>2.8022496741834661E-2</v>
      </c>
      <c r="F8" s="447">
        <v>5.0656292887751524E-2</v>
      </c>
      <c r="G8" s="272">
        <v>2.8810966957555202E-2</v>
      </c>
      <c r="H8" s="449">
        <v>2.2202881765093802E-2</v>
      </c>
      <c r="I8" s="447">
        <v>6.9148389175456293E-2</v>
      </c>
      <c r="J8" s="272">
        <v>9.2056820738652026E-2</v>
      </c>
      <c r="K8" s="290">
        <v>8.3602208724169208E-2</v>
      </c>
      <c r="L8" s="207">
        <v>0</v>
      </c>
      <c r="M8" s="290">
        <v>0</v>
      </c>
      <c r="N8" s="290">
        <v>0</v>
      </c>
      <c r="O8" s="273">
        <v>2.7181271448168412E-2</v>
      </c>
      <c r="P8" s="449">
        <v>2.2817615312077738E-2</v>
      </c>
      <c r="Q8" s="449">
        <v>3.0107082242570839E-2</v>
      </c>
      <c r="R8" s="77"/>
      <c r="S8" s="77"/>
      <c r="T8" s="77"/>
      <c r="U8" s="77"/>
      <c r="V8" s="77"/>
    </row>
    <row r="9" spans="1:22" ht="15" customHeight="1">
      <c r="B9" s="448" t="s">
        <v>71</v>
      </c>
      <c r="C9" s="447">
        <v>0.55807908585485488</v>
      </c>
      <c r="D9" s="272">
        <v>0.49726470009341522</v>
      </c>
      <c r="E9" s="449">
        <v>0.41391553032112249</v>
      </c>
      <c r="F9" s="447">
        <v>0.75424364715469805</v>
      </c>
      <c r="G9" s="272">
        <v>0.75506417119795344</v>
      </c>
      <c r="H9" s="272">
        <v>0.72609412435211995</v>
      </c>
      <c r="I9" s="447">
        <v>0.33012561426447518</v>
      </c>
      <c r="J9" s="272">
        <v>0.3022399737699219</v>
      </c>
      <c r="K9" s="290">
        <v>0.36490980527833444</v>
      </c>
      <c r="L9" s="272" t="s">
        <v>446</v>
      </c>
      <c r="M9" s="290" t="s">
        <v>446</v>
      </c>
      <c r="N9" s="290" t="s">
        <v>446</v>
      </c>
      <c r="O9" s="273">
        <v>0.57644049472286685</v>
      </c>
      <c r="P9" s="449">
        <v>0.49862333386002916</v>
      </c>
      <c r="Q9" s="449">
        <v>0.44493123762887715</v>
      </c>
      <c r="R9" s="77"/>
      <c r="S9" s="77"/>
      <c r="T9" s="77"/>
      <c r="U9" s="77"/>
      <c r="V9" s="77"/>
    </row>
    <row r="10" spans="1:22" ht="15" customHeight="1">
      <c r="B10" s="106"/>
      <c r="C10" s="106"/>
      <c r="D10" s="106"/>
      <c r="E10" s="106"/>
      <c r="F10" s="106"/>
      <c r="G10" s="106"/>
      <c r="H10" s="106"/>
      <c r="I10" s="77"/>
      <c r="J10" s="77"/>
      <c r="K10" s="106"/>
      <c r="L10" s="106"/>
      <c r="M10" s="106"/>
      <c r="N10" s="106"/>
      <c r="O10" s="106"/>
      <c r="P10" s="106"/>
      <c r="Q10" s="106"/>
      <c r="R10" s="106"/>
      <c r="S10" s="106"/>
      <c r="T10" s="106"/>
      <c r="U10" s="106"/>
      <c r="V10" s="106"/>
    </row>
    <row r="11" spans="1:22" ht="15" customHeight="1">
      <c r="B11" s="124" t="s">
        <v>103</v>
      </c>
      <c r="C11" s="914" t="s">
        <v>117</v>
      </c>
      <c r="D11" s="915"/>
      <c r="E11" s="915"/>
      <c r="F11" s="915"/>
      <c r="G11" s="915"/>
      <c r="H11" s="915"/>
      <c r="I11" s="915"/>
      <c r="J11" s="915"/>
      <c r="K11" s="915"/>
      <c r="L11" s="915"/>
      <c r="M11" s="915"/>
      <c r="N11" s="915"/>
      <c r="O11" s="915"/>
      <c r="P11" s="915"/>
      <c r="Q11" s="916"/>
      <c r="R11" s="77"/>
      <c r="S11" s="77"/>
      <c r="T11" s="77"/>
      <c r="U11" s="77"/>
      <c r="V11" s="77"/>
    </row>
    <row r="12" spans="1:22" ht="15" customHeight="1">
      <c r="B12" s="124" t="s">
        <v>104</v>
      </c>
      <c r="C12" s="914" t="s">
        <v>118</v>
      </c>
      <c r="D12" s="915"/>
      <c r="E12" s="915"/>
      <c r="F12" s="915"/>
      <c r="G12" s="915"/>
      <c r="H12" s="915"/>
      <c r="I12" s="915"/>
      <c r="J12" s="915"/>
      <c r="K12" s="915"/>
      <c r="L12" s="915"/>
      <c r="M12" s="915"/>
      <c r="N12" s="915"/>
      <c r="O12" s="915"/>
      <c r="P12" s="915"/>
      <c r="Q12" s="916"/>
      <c r="R12" s="77"/>
      <c r="S12" s="77"/>
      <c r="T12" s="77"/>
      <c r="U12" s="77"/>
      <c r="V12" s="77"/>
    </row>
    <row r="13" spans="1:22" ht="15" customHeight="1">
      <c r="B13" s="180" t="s">
        <v>106</v>
      </c>
      <c r="C13" s="914" t="s">
        <v>486</v>
      </c>
      <c r="D13" s="915"/>
      <c r="E13" s="915"/>
      <c r="F13" s="915"/>
      <c r="G13" s="915"/>
      <c r="H13" s="915"/>
      <c r="I13" s="915"/>
      <c r="J13" s="915"/>
      <c r="K13" s="915"/>
      <c r="L13" s="915"/>
      <c r="M13" s="915"/>
      <c r="N13" s="915"/>
      <c r="O13" s="915"/>
      <c r="P13" s="915"/>
      <c r="Q13" s="916"/>
      <c r="R13" s="77"/>
      <c r="S13" s="77"/>
      <c r="T13" s="77"/>
      <c r="U13" s="77"/>
      <c r="V13" s="77"/>
    </row>
    <row r="14" spans="1:22">
      <c r="B14" s="11"/>
      <c r="C14" s="12"/>
      <c r="D14" s="12"/>
      <c r="E14" s="12"/>
      <c r="F14" s="12"/>
      <c r="G14" s="12"/>
      <c r="H14" s="12"/>
      <c r="I14" s="12"/>
      <c r="J14" s="12"/>
      <c r="K14" s="12"/>
      <c r="L14" s="12"/>
      <c r="M14" s="12"/>
      <c r="N14" s="12"/>
      <c r="P14" s="12"/>
      <c r="Q14" s="12"/>
      <c r="R14" s="12"/>
      <c r="S14" s="12"/>
      <c r="T14" s="12"/>
      <c r="U14" s="12"/>
      <c r="V14" s="12"/>
    </row>
    <row r="15" spans="1:22" s="71" customFormat="1" ht="20.100000000000001" customHeight="1">
      <c r="B15" s="952" t="s">
        <v>487</v>
      </c>
      <c r="C15" s="953"/>
      <c r="D15" s="953"/>
      <c r="E15" s="953"/>
      <c r="F15" s="953"/>
      <c r="G15" s="953"/>
      <c r="H15" s="953"/>
      <c r="I15" s="953"/>
      <c r="J15" s="953"/>
      <c r="K15" s="953"/>
      <c r="L15" s="953"/>
      <c r="M15" s="953"/>
      <c r="N15" s="954"/>
      <c r="O15" s="74"/>
      <c r="P15" s="89"/>
      <c r="Q15" s="89"/>
      <c r="R15" s="89"/>
    </row>
    <row r="16" spans="1:22" ht="15" customHeight="1">
      <c r="B16" s="645" t="s">
        <v>29</v>
      </c>
      <c r="C16" s="645" t="s">
        <v>488</v>
      </c>
      <c r="D16" s="645" t="s">
        <v>489</v>
      </c>
      <c r="E16" s="645" t="s">
        <v>490</v>
      </c>
      <c r="F16" s="645" t="s">
        <v>491</v>
      </c>
      <c r="G16" s="645" t="s">
        <v>492</v>
      </c>
      <c r="H16" s="645" t="s">
        <v>91</v>
      </c>
      <c r="I16" s="645" t="s">
        <v>493</v>
      </c>
      <c r="J16" s="645" t="s">
        <v>494</v>
      </c>
      <c r="K16" s="645" t="s">
        <v>495</v>
      </c>
      <c r="L16" s="645" t="s">
        <v>496</v>
      </c>
      <c r="M16" s="645" t="s">
        <v>497</v>
      </c>
      <c r="N16" s="645" t="s">
        <v>498</v>
      </c>
      <c r="O16" s="106"/>
      <c r="P16" s="106"/>
      <c r="Q16" s="106"/>
      <c r="R16" s="106"/>
      <c r="S16" s="77"/>
      <c r="T16" s="77"/>
      <c r="U16" s="77"/>
      <c r="V16" s="77"/>
    </row>
    <row r="17" spans="2:22" ht="17.100000000000001" customHeight="1">
      <c r="B17" s="291" t="s">
        <v>499</v>
      </c>
      <c r="C17" s="450">
        <v>3.85E-2</v>
      </c>
      <c r="D17" s="275">
        <v>2.7174726041611526E-2</v>
      </c>
      <c r="E17" s="275">
        <v>2.87E-2</v>
      </c>
      <c r="F17" s="275">
        <v>5.2999999999999999E-2</v>
      </c>
      <c r="G17" s="275">
        <v>2.5399999999999999E-2</v>
      </c>
      <c r="H17" s="275">
        <v>1.4999999999999999E-2</v>
      </c>
      <c r="I17" s="275">
        <v>2.1000000000000001E-2</v>
      </c>
      <c r="J17" s="275">
        <v>2.18504680762906E-2</v>
      </c>
      <c r="K17" s="275">
        <v>4.6699999999999998E-2</v>
      </c>
      <c r="L17" s="275">
        <v>2.69E-2</v>
      </c>
      <c r="M17" s="275">
        <v>2.1000000000000001E-2</v>
      </c>
      <c r="N17" s="451">
        <v>0.23899999999999999</v>
      </c>
      <c r="O17" s="106"/>
      <c r="P17" s="106"/>
      <c r="Q17" s="106"/>
      <c r="R17" s="106"/>
      <c r="S17" s="77"/>
      <c r="T17" s="77"/>
      <c r="U17" s="77"/>
      <c r="V17" s="77"/>
    </row>
    <row r="18" spans="2:22" ht="17.100000000000001" customHeight="1">
      <c r="B18" s="291" t="s">
        <v>1117</v>
      </c>
      <c r="C18" s="450">
        <v>9.115790250463756E-3</v>
      </c>
      <c r="D18" s="275">
        <v>1.8314989406153531E-2</v>
      </c>
      <c r="E18" s="275">
        <v>5.1268276542636618E-2</v>
      </c>
      <c r="F18" s="275">
        <v>8.3602208724169222E-2</v>
      </c>
      <c r="G18" s="275">
        <v>2.3987361501355688E-2</v>
      </c>
      <c r="H18" s="275">
        <v>0</v>
      </c>
      <c r="I18" s="275">
        <v>1.0387991948906756E-2</v>
      </c>
      <c r="J18" s="275">
        <v>1.3818073711997947E-2</v>
      </c>
      <c r="K18" s="275">
        <v>1.6989354027522531E-2</v>
      </c>
      <c r="L18" s="275">
        <v>2.2484354282002367E-2</v>
      </c>
      <c r="M18" s="275">
        <v>2.4822597333966596E-2</v>
      </c>
      <c r="N18" s="275">
        <v>2.307697957668526E-2</v>
      </c>
      <c r="O18" s="106"/>
      <c r="P18" s="106"/>
      <c r="Q18" s="106"/>
      <c r="R18" s="106"/>
      <c r="S18" s="77"/>
      <c r="T18" s="77"/>
      <c r="U18" s="77"/>
      <c r="V18" s="77"/>
    </row>
    <row r="19" spans="2:22" ht="15" customHeight="1">
      <c r="B19" s="106"/>
      <c r="C19" s="181"/>
      <c r="D19" s="181"/>
      <c r="E19" s="181"/>
      <c r="F19" s="181"/>
      <c r="G19" s="181"/>
      <c r="H19" s="182"/>
      <c r="I19" s="182"/>
      <c r="J19" s="182"/>
      <c r="K19" s="182"/>
      <c r="L19" s="181"/>
      <c r="M19" s="182"/>
      <c r="N19" s="182"/>
      <c r="O19" s="183"/>
      <c r="P19" s="183"/>
      <c r="Q19" s="183"/>
      <c r="R19" s="183"/>
      <c r="S19" s="183"/>
      <c r="T19" s="183"/>
      <c r="U19" s="77"/>
      <c r="V19" s="77"/>
    </row>
    <row r="20" spans="2:22" ht="18" customHeight="1">
      <c r="B20" s="1039" t="s">
        <v>103</v>
      </c>
      <c r="C20" s="1033" t="s">
        <v>1112</v>
      </c>
      <c r="D20" s="1034"/>
      <c r="E20" s="1034"/>
      <c r="F20" s="1034"/>
      <c r="G20" s="1034"/>
      <c r="H20" s="1034"/>
      <c r="I20" s="1034"/>
      <c r="J20" s="1034"/>
      <c r="K20" s="1034"/>
      <c r="L20" s="1034"/>
      <c r="M20" s="1034"/>
      <c r="N20" s="1035"/>
      <c r="O20" s="183"/>
      <c r="P20" s="183"/>
      <c r="Q20" s="183"/>
      <c r="R20" s="183"/>
      <c r="S20" s="183"/>
      <c r="T20" s="183"/>
      <c r="U20" s="77"/>
      <c r="V20" s="77"/>
    </row>
    <row r="21" spans="2:22" ht="15" customHeight="1">
      <c r="B21" s="1040"/>
      <c r="C21" s="1033" t="s">
        <v>500</v>
      </c>
      <c r="D21" s="1034"/>
      <c r="E21" s="1034"/>
      <c r="F21" s="1034"/>
      <c r="G21" s="1034"/>
      <c r="H21" s="1034"/>
      <c r="I21" s="1034"/>
      <c r="J21" s="1034"/>
      <c r="K21" s="1034"/>
      <c r="L21" s="1034"/>
      <c r="M21" s="1034"/>
      <c r="N21" s="1035"/>
      <c r="O21" s="183"/>
      <c r="P21" s="183"/>
      <c r="Q21" s="183"/>
      <c r="R21" s="183"/>
      <c r="S21" s="183"/>
      <c r="T21" s="183"/>
      <c r="U21" s="77"/>
      <c r="V21" s="77"/>
    </row>
    <row r="22" spans="2:22" ht="15" customHeight="1">
      <c r="B22" s="1041"/>
      <c r="C22" s="1043" t="s">
        <v>501</v>
      </c>
      <c r="D22" s="1043"/>
      <c r="E22" s="1043"/>
      <c r="F22" s="1043"/>
      <c r="G22" s="1043"/>
      <c r="H22" s="1043"/>
      <c r="I22" s="1043"/>
      <c r="J22" s="1043"/>
      <c r="K22" s="1043"/>
      <c r="L22" s="1043"/>
      <c r="M22" s="1043"/>
      <c r="N22" s="1044"/>
      <c r="O22" s="183"/>
      <c r="P22" s="183"/>
      <c r="Q22" s="183"/>
      <c r="R22" s="183"/>
      <c r="S22" s="183"/>
      <c r="T22" s="183"/>
      <c r="U22" s="77"/>
      <c r="V22" s="77"/>
    </row>
    <row r="23" spans="2:22" ht="15" customHeight="1">
      <c r="B23" s="1040"/>
      <c r="C23" s="1033" t="s">
        <v>502</v>
      </c>
      <c r="D23" s="1034"/>
      <c r="E23" s="1034"/>
      <c r="F23" s="1034"/>
      <c r="G23" s="1034"/>
      <c r="H23" s="1034"/>
      <c r="I23" s="1034"/>
      <c r="J23" s="1034"/>
      <c r="K23" s="1034"/>
      <c r="L23" s="1034"/>
      <c r="M23" s="1034"/>
      <c r="N23" s="1035"/>
      <c r="O23" s="183"/>
      <c r="P23" s="183"/>
      <c r="Q23" s="183"/>
      <c r="R23" s="183"/>
      <c r="S23" s="183"/>
      <c r="T23" s="183"/>
      <c r="U23" s="77"/>
      <c r="V23" s="77"/>
    </row>
    <row r="24" spans="2:22" ht="15" customHeight="1">
      <c r="B24" s="1041"/>
      <c r="C24" s="1033" t="s">
        <v>503</v>
      </c>
      <c r="D24" s="1034"/>
      <c r="E24" s="1034"/>
      <c r="F24" s="1034"/>
      <c r="G24" s="1034"/>
      <c r="H24" s="1034"/>
      <c r="I24" s="1034"/>
      <c r="J24" s="1034"/>
      <c r="K24" s="1034"/>
      <c r="L24" s="1034"/>
      <c r="M24" s="1034"/>
      <c r="N24" s="1035"/>
      <c r="O24" s="183"/>
      <c r="P24" s="183"/>
      <c r="Q24" s="183"/>
      <c r="R24" s="183"/>
      <c r="S24" s="183"/>
      <c r="T24" s="183"/>
      <c r="U24" s="77"/>
      <c r="V24" s="77"/>
    </row>
    <row r="25" spans="2:22" ht="15" customHeight="1">
      <c r="B25" s="1041"/>
      <c r="C25" s="1033" t="s">
        <v>504</v>
      </c>
      <c r="D25" s="1034"/>
      <c r="E25" s="1034"/>
      <c r="F25" s="1034"/>
      <c r="G25" s="1034"/>
      <c r="H25" s="1034"/>
      <c r="I25" s="1034"/>
      <c r="J25" s="1034"/>
      <c r="K25" s="1034"/>
      <c r="L25" s="1034"/>
      <c r="M25" s="1034"/>
      <c r="N25" s="1035"/>
      <c r="O25" s="183"/>
      <c r="P25" s="183"/>
      <c r="Q25" s="183"/>
      <c r="R25" s="183"/>
      <c r="S25" s="183"/>
      <c r="T25" s="183"/>
      <c r="U25" s="77"/>
      <c r="V25" s="77"/>
    </row>
    <row r="26" spans="2:22" ht="15" customHeight="1">
      <c r="B26" s="1041"/>
      <c r="C26" s="1033" t="s">
        <v>505</v>
      </c>
      <c r="D26" s="1034"/>
      <c r="E26" s="1034"/>
      <c r="F26" s="1034"/>
      <c r="G26" s="1034"/>
      <c r="H26" s="1034"/>
      <c r="I26" s="1034"/>
      <c r="J26" s="1034"/>
      <c r="K26" s="1034"/>
      <c r="L26" s="1034"/>
      <c r="M26" s="1034"/>
      <c r="N26" s="1035"/>
      <c r="O26" s="183"/>
      <c r="P26" s="183"/>
      <c r="Q26" s="183"/>
      <c r="R26" s="183"/>
      <c r="S26" s="183"/>
      <c r="T26" s="183"/>
      <c r="U26" s="77"/>
      <c r="V26" s="77"/>
    </row>
    <row r="27" spans="2:22" ht="15" customHeight="1">
      <c r="B27" s="1041"/>
      <c r="C27" s="1033" t="s">
        <v>506</v>
      </c>
      <c r="D27" s="1034"/>
      <c r="E27" s="1034"/>
      <c r="F27" s="1034"/>
      <c r="G27" s="1034"/>
      <c r="H27" s="1034"/>
      <c r="I27" s="1034"/>
      <c r="J27" s="1034"/>
      <c r="K27" s="1034"/>
      <c r="L27" s="1034"/>
      <c r="M27" s="1034"/>
      <c r="N27" s="1035"/>
      <c r="O27" s="183"/>
      <c r="P27" s="183"/>
      <c r="Q27" s="183"/>
      <c r="R27" s="183"/>
      <c r="S27" s="183"/>
      <c r="T27" s="183"/>
      <c r="U27" s="77"/>
      <c r="V27" s="77"/>
    </row>
    <row r="28" spans="2:22" ht="15" customHeight="1">
      <c r="B28" s="1041"/>
      <c r="C28" s="1033" t="s">
        <v>507</v>
      </c>
      <c r="D28" s="1034"/>
      <c r="E28" s="1034"/>
      <c r="F28" s="1034"/>
      <c r="G28" s="1034"/>
      <c r="H28" s="1034"/>
      <c r="I28" s="1034"/>
      <c r="J28" s="1034"/>
      <c r="K28" s="1034"/>
      <c r="L28" s="1034"/>
      <c r="M28" s="1034"/>
      <c r="N28" s="1035"/>
      <c r="O28" s="183"/>
      <c r="P28" s="183"/>
      <c r="Q28" s="183"/>
      <c r="R28" s="183"/>
      <c r="S28" s="183"/>
      <c r="T28" s="183"/>
      <c r="U28" s="77"/>
      <c r="V28" s="77"/>
    </row>
    <row r="29" spans="2:22" ht="15" customHeight="1">
      <c r="B29" s="1041"/>
      <c r="C29" s="1033" t="s">
        <v>508</v>
      </c>
      <c r="D29" s="1034"/>
      <c r="E29" s="1034"/>
      <c r="F29" s="1034"/>
      <c r="G29" s="1034"/>
      <c r="H29" s="1034"/>
      <c r="I29" s="1034"/>
      <c r="J29" s="1034"/>
      <c r="K29" s="1034"/>
      <c r="L29" s="1034"/>
      <c r="M29" s="1034"/>
      <c r="N29" s="1035"/>
      <c r="O29" s="183"/>
      <c r="P29" s="183"/>
      <c r="Q29" s="183"/>
      <c r="R29" s="183"/>
      <c r="S29" s="183"/>
      <c r="T29" s="183"/>
      <c r="U29" s="77"/>
      <c r="V29" s="77"/>
    </row>
    <row r="30" spans="2:22" ht="15" customHeight="1">
      <c r="B30" s="1041"/>
      <c r="C30" s="1033" t="s">
        <v>509</v>
      </c>
      <c r="D30" s="1034"/>
      <c r="E30" s="1034"/>
      <c r="F30" s="1034"/>
      <c r="G30" s="1034"/>
      <c r="H30" s="1034"/>
      <c r="I30" s="1034"/>
      <c r="J30" s="1034"/>
      <c r="K30" s="1034"/>
      <c r="L30" s="1034"/>
      <c r="M30" s="1034"/>
      <c r="N30" s="1035"/>
      <c r="O30" s="183"/>
      <c r="P30" s="183"/>
      <c r="Q30" s="183"/>
      <c r="R30" s="183"/>
      <c r="S30" s="183"/>
      <c r="T30" s="183"/>
      <c r="U30" s="77"/>
      <c r="V30" s="77"/>
    </row>
    <row r="31" spans="2:22" ht="15" customHeight="1">
      <c r="B31" s="1041"/>
      <c r="C31" s="1033" t="s">
        <v>510</v>
      </c>
      <c r="D31" s="1034"/>
      <c r="E31" s="1034"/>
      <c r="F31" s="1034"/>
      <c r="G31" s="1034"/>
      <c r="H31" s="1034"/>
      <c r="I31" s="1034"/>
      <c r="J31" s="1034"/>
      <c r="K31" s="1034"/>
      <c r="L31" s="1034"/>
      <c r="M31" s="1034"/>
      <c r="N31" s="1035"/>
      <c r="O31" s="183"/>
      <c r="P31" s="183"/>
      <c r="Q31" s="183"/>
      <c r="R31" s="183"/>
      <c r="S31" s="183"/>
      <c r="T31" s="183"/>
      <c r="U31" s="77"/>
      <c r="V31" s="77"/>
    </row>
    <row r="32" spans="2:22" ht="20.100000000000001" customHeight="1">
      <c r="B32" s="1042"/>
      <c r="C32" s="1036" t="s">
        <v>1111</v>
      </c>
      <c r="D32" s="1037"/>
      <c r="E32" s="1037"/>
      <c r="F32" s="1037"/>
      <c r="G32" s="1037"/>
      <c r="H32" s="1037"/>
      <c r="I32" s="1037"/>
      <c r="J32" s="1037"/>
      <c r="K32" s="1037"/>
      <c r="L32" s="1037"/>
      <c r="M32" s="1037"/>
      <c r="N32" s="1038"/>
      <c r="O32" s="77"/>
      <c r="P32" s="77"/>
      <c r="Q32" s="77"/>
      <c r="R32" s="77"/>
      <c r="S32" s="77"/>
      <c r="T32" s="143"/>
      <c r="U32" s="77"/>
      <c r="V32" s="77"/>
    </row>
    <row r="33" spans="2:22" ht="15" customHeight="1">
      <c r="B33" s="201" t="s">
        <v>104</v>
      </c>
      <c r="C33" s="915" t="s">
        <v>105</v>
      </c>
      <c r="D33" s="915"/>
      <c r="E33" s="915"/>
      <c r="F33" s="915"/>
      <c r="G33" s="915"/>
      <c r="H33" s="915"/>
      <c r="I33" s="915"/>
      <c r="J33" s="915"/>
      <c r="K33" s="915"/>
      <c r="L33" s="915"/>
      <c r="M33" s="915"/>
      <c r="N33" s="916"/>
      <c r="O33" s="77"/>
      <c r="P33" s="77"/>
      <c r="Q33" s="77"/>
      <c r="R33" s="77"/>
      <c r="S33" s="77"/>
      <c r="T33" s="184"/>
      <c r="U33" s="77"/>
      <c r="V33" s="77"/>
    </row>
    <row r="34" spans="2:22" ht="15" customHeight="1">
      <c r="B34" s="118" t="s">
        <v>106</v>
      </c>
      <c r="C34" s="915"/>
      <c r="D34" s="915"/>
      <c r="E34" s="915"/>
      <c r="F34" s="915"/>
      <c r="G34" s="915"/>
      <c r="H34" s="915"/>
      <c r="I34" s="915"/>
      <c r="J34" s="915"/>
      <c r="K34" s="915"/>
      <c r="L34" s="915"/>
      <c r="M34" s="915"/>
      <c r="N34" s="916"/>
      <c r="O34" s="77"/>
      <c r="P34" s="77"/>
      <c r="Q34" s="77"/>
      <c r="R34" s="77"/>
      <c r="S34" s="77"/>
      <c r="T34" s="185"/>
      <c r="U34" s="77"/>
      <c r="V34" s="77"/>
    </row>
    <row r="35" spans="2:22" ht="15" customHeight="1">
      <c r="B35" s="77"/>
      <c r="C35" s="77"/>
      <c r="D35" s="77"/>
      <c r="E35" s="77"/>
      <c r="F35" s="77"/>
      <c r="G35" s="77"/>
      <c r="H35" s="77"/>
      <c r="I35" s="77"/>
      <c r="J35" s="77"/>
      <c r="K35" s="77"/>
      <c r="L35" s="77"/>
      <c r="M35" s="77"/>
      <c r="N35" s="77"/>
      <c r="O35" s="77"/>
      <c r="P35" s="77"/>
      <c r="Q35" s="77"/>
      <c r="R35" s="77"/>
      <c r="S35" s="77"/>
      <c r="T35" s="77"/>
      <c r="U35" s="77"/>
      <c r="V35" s="77"/>
    </row>
    <row r="36" spans="2:22" ht="15" customHeight="1">
      <c r="B36" s="77"/>
      <c r="C36" s="77"/>
      <c r="D36" s="77"/>
      <c r="E36" s="77"/>
      <c r="F36" s="77"/>
      <c r="G36" s="77"/>
      <c r="H36" s="77"/>
      <c r="I36" s="77"/>
      <c r="J36" s="77"/>
      <c r="K36" s="77"/>
      <c r="L36" s="77"/>
      <c r="M36" s="77"/>
      <c r="N36" s="77"/>
      <c r="O36" s="77"/>
      <c r="P36" s="77"/>
      <c r="Q36" s="77"/>
      <c r="R36" s="77"/>
      <c r="S36" s="77"/>
      <c r="T36" s="77"/>
      <c r="U36" s="77"/>
      <c r="V36" s="77"/>
    </row>
    <row r="37" spans="2:22" ht="15" customHeight="1">
      <c r="B37" s="77"/>
      <c r="C37" s="77"/>
      <c r="D37" s="77"/>
      <c r="E37" s="77"/>
      <c r="F37" s="77"/>
      <c r="G37" s="77"/>
      <c r="H37" s="77"/>
      <c r="I37" s="77"/>
      <c r="J37" s="77"/>
      <c r="K37" s="77"/>
      <c r="L37" s="77"/>
      <c r="M37" s="77"/>
      <c r="N37" s="77"/>
      <c r="O37" s="77"/>
      <c r="P37" s="77"/>
      <c r="Q37" s="77"/>
      <c r="R37" s="77"/>
      <c r="S37" s="77"/>
      <c r="T37" s="77"/>
      <c r="U37" s="77"/>
      <c r="V37" s="77"/>
    </row>
    <row r="38" spans="2:22" ht="15" customHeight="1">
      <c r="B38" s="77"/>
      <c r="C38" s="77"/>
      <c r="D38" s="77"/>
      <c r="E38" s="77"/>
      <c r="F38" s="77"/>
      <c r="G38" s="77"/>
      <c r="H38" s="77"/>
      <c r="I38" s="77"/>
      <c r="J38" s="77"/>
      <c r="K38" s="77"/>
      <c r="L38" s="77"/>
      <c r="M38" s="77"/>
      <c r="N38" s="77"/>
      <c r="O38" s="77"/>
      <c r="P38" s="77"/>
      <c r="Q38" s="77"/>
      <c r="R38" s="77"/>
      <c r="S38" s="77"/>
      <c r="T38" s="77"/>
      <c r="U38" s="77"/>
      <c r="V38" s="77"/>
    </row>
    <row r="40" spans="2:22">
      <c r="D40" s="1257"/>
      <c r="E40" s="1257"/>
    </row>
    <row r="41" spans="2:22">
      <c r="D41" s="1257"/>
      <c r="E41" s="1257"/>
    </row>
  </sheetData>
  <mergeCells count="27">
    <mergeCell ref="C29:N29"/>
    <mergeCell ref="C12:Q12"/>
    <mergeCell ref="C13:Q13"/>
    <mergeCell ref="B5:Q5"/>
    <mergeCell ref="C11:Q11"/>
    <mergeCell ref="B6:B7"/>
    <mergeCell ref="C6:E6"/>
    <mergeCell ref="F6:H6"/>
    <mergeCell ref="I6:K6"/>
    <mergeCell ref="L6:N6"/>
    <mergeCell ref="O6:Q6"/>
    <mergeCell ref="C30:N30"/>
    <mergeCell ref="C31:N31"/>
    <mergeCell ref="C32:N32"/>
    <mergeCell ref="B15:N15"/>
    <mergeCell ref="C34:N34"/>
    <mergeCell ref="C20:N20"/>
    <mergeCell ref="C21:N21"/>
    <mergeCell ref="C23:N23"/>
    <mergeCell ref="C33:N33"/>
    <mergeCell ref="B20:B32"/>
    <mergeCell ref="C22:N22"/>
    <mergeCell ref="C24:N24"/>
    <mergeCell ref="C25:N25"/>
    <mergeCell ref="C26:N26"/>
    <mergeCell ref="C27:N27"/>
    <mergeCell ref="C28:N28"/>
  </mergeCells>
  <hyperlinks>
    <hyperlink ref="A1" location="'0_Content'!B6" display="Back to content" xr:uid="{EA926299-681A-4CA3-B704-772AE646F84E}"/>
    <hyperlink ref="A2" location="'0.1_Index'!B3" display="Index" xr:uid="{571D3CDA-C9D6-42CE-A1C2-FF11B2D8F769}"/>
    <hyperlink ref="C21" r:id="rId1" display="Central Bank of Bosnia and Herzegovina as of September 2022" xr:uid="{543D1FA2-29E6-42E7-A9DC-45CE0805A73B}"/>
    <hyperlink ref="C20" r:id="rId2" display="National Bank of Albania: Information as of December 2022" xr:uid="{D3ED2DCB-9790-4F77-8E7D-776DDF73F4AF}"/>
    <hyperlink ref="C21:N21" r:id="rId3" display="Central Bank of Bosnia and Herzegovina: Information as of September 2025" xr:uid="{08987D94-4198-4859-8E35-D59F32DD05A4}"/>
    <hyperlink ref="C22" r:id="rId4" display="Bulgarian National Bank: Information as of September 2024" xr:uid="{8E1FC9F0-D181-42B0-B5B3-2583D85F362C}"/>
    <hyperlink ref="C24" r:id="rId5" display="National Bank of Georgia: Information as of December 2024" xr:uid="{E4D59472-006A-4ADA-B077-F23F7529466A}"/>
    <hyperlink ref="C25" r:id="rId6" display="Eurostat: Information as of December 2023" xr:uid="{A4D87853-2927-4266-BA80-A214F114530F}"/>
    <hyperlink ref="C26" r:id="rId7" display="Central Bank of the Republic of Kosovo: Information as of September 2024" xr:uid="{B7DD16B6-580F-4243-9599-3F148F08C7DB}"/>
    <hyperlink ref="C27" r:id="rId8" display="National Bank of the Republic of North Macedonia: Information as of September 2024" xr:uid="{8F6F6C7D-6009-47C4-88BA-33E0B97FC5FC}"/>
    <hyperlink ref="C28" r:id="rId9" display="National Bank of Moldova: Information as of June 2024" xr:uid="{838252D5-AA2B-4972-BC1D-F2A0A54E6405}"/>
    <hyperlink ref="C29" r:id="rId10" display="National Bank of Romania: Information as of December 2024" xr:uid="{FEE3DACE-71DB-44E2-80AB-570C4E0D4BCE}"/>
    <hyperlink ref="C30" r:id="rId11" display="Serbia, CEIC Data: Information as of June 2024" xr:uid="{7F59BE65-42F6-4DB2-A8CE-845D9B8C98FB}"/>
    <hyperlink ref="C31" r:id="rId12" display="National Bank of Ukraine: Information as of January 2025" xr:uid="{7C4CF846-A2DA-4F25-99F7-FAC73B253136}"/>
    <hyperlink ref="C23" r:id="rId13" display="https://www.ceicdata.com/datapage/en/indicator/ecuador/non-performing-loans-ratio" xr:uid="{0C89620B-E84D-412E-BFA9-D405F31559CC}"/>
    <hyperlink ref="C23:N23" r:id="rId14" display="Ecuador, CEIC Data: Information as of February 2026" xr:uid="{2D9D2AD4-D010-4694-A579-12A3619F25ED}"/>
    <hyperlink ref="C20:N20" r:id="rId15" display="National Bank of Albania: Information as of December 2025" xr:uid="{9E7A4E92-E15E-4375-A449-91ECC179F192}"/>
    <hyperlink ref="C22:N22" r:id="rId16" display="Bulgarian National Bank: Information as of September 2025" xr:uid="{D747A7EE-ACEE-400D-AA3C-0AA9427788B0}"/>
    <hyperlink ref="C30:N30" r:id="rId17" display="Serbia, CEIC Data: Information as of December 2025" xr:uid="{C77BC0A3-23E6-4A65-8420-5B0AA708FBC3}"/>
    <hyperlink ref="C24:N24" r:id="rId18" display="National Bank of Georgia: Information as of December 2025" xr:uid="{72C2816C-EDC8-4EA0-800B-F558DC5100B7}"/>
    <hyperlink ref="C25:N25" r:id="rId19" display="Eurostat: Information as of December 2024" xr:uid="{054E3A88-6C0C-455D-811D-29A5B016E05F}"/>
    <hyperlink ref="C26:N26" r:id="rId20" display="Central Bank of the Republic of Kosovo: Information as of October 2025" xr:uid="{5D200623-15E1-452C-B8CC-109E9E251635}"/>
    <hyperlink ref="C27:N27" r:id="rId21" display="National Bank of the Republic of North Macedonia: Information as of September 2025" xr:uid="{E69F35CB-97BE-42C6-970F-D80BF87981A5}"/>
    <hyperlink ref="C28:N28" r:id="rId22" display="National Bank of Moldova: Information as of October 2025" xr:uid="{DCBF9A1A-ACD4-45AB-AC16-A9F70F6CA1FF}"/>
    <hyperlink ref="C29:N29" r:id="rId23" display="National Bank of Romania: Information as of December 2025" xr:uid="{28F4744A-EC30-4DD7-B525-21960353338B}"/>
    <hyperlink ref="C31:N31" r:id="rId24" display="National Bank of Ukraine: Information as of December 2025" xr:uid="{3A8ECEC3-0F45-4AB9-9AB0-6FEEF8EF2B08}"/>
  </hyperlinks>
  <pageMargins left="0.7" right="0.7" top="0.75" bottom="0.75" header="0.3" footer="0.3"/>
  <pageSetup paperSize="9" orientation="portrait"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2723-D13D-4EC6-9A2B-7F5514110794}">
  <sheetPr>
    <tabColor rgb="FF004F95"/>
  </sheetPr>
  <dimension ref="A1:D20"/>
  <sheetViews>
    <sheetView showGridLines="0" zoomScale="90" zoomScaleNormal="90" workbookViewId="0">
      <pane ySplit="2" topLeftCell="A3" activePane="bottomLeft" state="frozen"/>
      <selection pane="bottomLeft" activeCell="O20" sqref="O20"/>
    </sheetView>
  </sheetViews>
  <sheetFormatPr defaultRowHeight="15"/>
  <cols>
    <col min="1" max="1" width="15.5703125" bestFit="1" customWidth="1"/>
    <col min="2" max="2" width="55" customWidth="1"/>
    <col min="3" max="3" width="21.42578125" customWidth="1"/>
    <col min="4" max="4" width="25.7109375" customWidth="1"/>
  </cols>
  <sheetData>
    <row r="1" spans="1:4">
      <c r="A1" s="26" t="s">
        <v>27</v>
      </c>
      <c r="B1" s="51"/>
      <c r="C1" s="51"/>
      <c r="D1" s="51"/>
    </row>
    <row r="2" spans="1:4">
      <c r="A2" s="26" t="s">
        <v>85</v>
      </c>
      <c r="B2" s="51"/>
      <c r="C2" s="51"/>
      <c r="D2" s="51"/>
    </row>
    <row r="3" spans="1:4" ht="15.75">
      <c r="A3" s="71"/>
      <c r="B3" s="73" t="s">
        <v>72</v>
      </c>
      <c r="C3" s="90"/>
      <c r="D3" s="90"/>
    </row>
    <row r="4" spans="1:4">
      <c r="A4" s="77"/>
      <c r="B4" s="11"/>
      <c r="C4" s="16"/>
      <c r="D4" s="16"/>
    </row>
    <row r="5" spans="1:4" ht="15.75">
      <c r="A5" s="71"/>
      <c r="B5" s="952"/>
      <c r="C5" s="953"/>
      <c r="D5" s="953"/>
    </row>
    <row r="6" spans="1:4">
      <c r="A6" s="77"/>
      <c r="B6" s="921" t="s">
        <v>29</v>
      </c>
      <c r="C6" s="919" t="s">
        <v>373</v>
      </c>
      <c r="D6" s="919"/>
    </row>
    <row r="7" spans="1:4">
      <c r="A7" s="77"/>
      <c r="B7" s="921"/>
      <c r="C7" s="104" t="s">
        <v>94</v>
      </c>
      <c r="D7" s="105" t="s">
        <v>95</v>
      </c>
    </row>
    <row r="8" spans="1:4">
      <c r="A8" s="77"/>
      <c r="B8" s="448" t="s">
        <v>1113</v>
      </c>
      <c r="C8" s="618">
        <v>10936.2</v>
      </c>
      <c r="D8" s="619">
        <v>11786.473223774487</v>
      </c>
    </row>
    <row r="9" spans="1:4">
      <c r="A9" s="77"/>
      <c r="B9" s="620" t="s">
        <v>511</v>
      </c>
      <c r="C9" s="618">
        <v>8015.1</v>
      </c>
      <c r="D9" s="619">
        <v>8861.3187298130542</v>
      </c>
    </row>
    <row r="10" spans="1:4">
      <c r="A10" s="77"/>
      <c r="B10" s="620" t="s">
        <v>512</v>
      </c>
      <c r="C10" s="618">
        <v>1328.9</v>
      </c>
      <c r="D10" s="619">
        <v>1319.8188924508449</v>
      </c>
    </row>
    <row r="11" spans="1:4">
      <c r="A11" s="77"/>
      <c r="B11" s="620" t="s">
        <v>513</v>
      </c>
      <c r="C11" s="618">
        <v>6686.3</v>
      </c>
      <c r="D11" s="619">
        <v>7541.4998373622102</v>
      </c>
    </row>
    <row r="12" spans="1:4">
      <c r="A12" s="77"/>
      <c r="B12" s="620" t="s">
        <v>514</v>
      </c>
      <c r="C12" s="618">
        <v>2921.1</v>
      </c>
      <c r="D12" s="619">
        <v>2925.1544939614323</v>
      </c>
    </row>
    <row r="13" spans="1:4">
      <c r="A13" s="77"/>
      <c r="B13" s="620"/>
      <c r="C13" s="390"/>
      <c r="D13" s="621"/>
    </row>
    <row r="14" spans="1:4">
      <c r="A14" s="77"/>
      <c r="B14" s="620" t="s">
        <v>515</v>
      </c>
      <c r="C14" s="622">
        <v>1.2E-2</v>
      </c>
      <c r="D14" s="623">
        <v>1.344002419583063E-2</v>
      </c>
    </row>
    <row r="15" spans="1:4">
      <c r="A15" s="77"/>
      <c r="B15" s="620" t="s">
        <v>516</v>
      </c>
      <c r="C15" s="622">
        <v>0</v>
      </c>
      <c r="D15" s="623">
        <v>0</v>
      </c>
    </row>
    <row r="16" spans="1:4">
      <c r="A16" s="77"/>
      <c r="B16" s="620" t="s">
        <v>517</v>
      </c>
      <c r="C16" s="622">
        <v>0</v>
      </c>
      <c r="D16" s="623">
        <v>0</v>
      </c>
    </row>
    <row r="17" spans="1:4">
      <c r="A17" s="77"/>
    </row>
    <row r="18" spans="1:4">
      <c r="A18" s="77"/>
      <c r="B18" s="124" t="s">
        <v>103</v>
      </c>
      <c r="C18" s="915" t="s">
        <v>518</v>
      </c>
      <c r="D18" s="916"/>
    </row>
    <row r="19" spans="1:4">
      <c r="A19" s="77"/>
      <c r="B19" s="124" t="s">
        <v>104</v>
      </c>
      <c r="C19" s="915" t="s">
        <v>519</v>
      </c>
      <c r="D19" s="916"/>
    </row>
    <row r="20" spans="1:4" ht="104.25" customHeight="1">
      <c r="A20" s="77"/>
      <c r="B20" s="180" t="s">
        <v>106</v>
      </c>
      <c r="C20" s="1045" t="s">
        <v>1098</v>
      </c>
      <c r="D20" s="916"/>
    </row>
  </sheetData>
  <mergeCells count="6">
    <mergeCell ref="C18:D18"/>
    <mergeCell ref="C19:D19"/>
    <mergeCell ref="C20:D20"/>
    <mergeCell ref="B5:D5"/>
    <mergeCell ref="B6:B7"/>
    <mergeCell ref="C6:D6"/>
  </mergeCells>
  <hyperlinks>
    <hyperlink ref="A1" location="'0_Content'!B6" display="Back to content" xr:uid="{4B1BEDA5-59BE-444A-97BC-4A1820B32819}"/>
    <hyperlink ref="A2" location="'0.1_Index'!B3" display="Index" xr:uid="{AFA39E38-414F-4158-96B1-406A6C9D5F2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0F3E-877E-4899-A551-D20BA10F4EED}">
  <sheetPr>
    <tabColor rgb="FF004F95"/>
  </sheetPr>
  <dimension ref="A1:AE37"/>
  <sheetViews>
    <sheetView showGridLines="0" zoomScale="85" zoomScaleNormal="85" workbookViewId="0">
      <pane ySplit="2" topLeftCell="A3" activePane="bottomLeft" state="frozen"/>
      <selection pane="bottomLeft" activeCell="E42" sqref="E42"/>
    </sheetView>
  </sheetViews>
  <sheetFormatPr defaultColWidth="9.28515625" defaultRowHeight="14.25"/>
  <cols>
    <col min="1" max="1" width="22" style="594" bestFit="1" customWidth="1"/>
    <col min="2" max="2" width="86.7109375" style="596" bestFit="1" customWidth="1"/>
    <col min="3" max="16" width="15.5703125" style="596" customWidth="1"/>
    <col min="17" max="17" width="15.5703125" style="597" customWidth="1"/>
    <col min="18" max="27" width="8.5703125" style="596" bestFit="1" customWidth="1"/>
    <col min="28" max="16384" width="9.28515625" style="594"/>
  </cols>
  <sheetData>
    <row r="1" spans="1:27" ht="21.75" customHeight="1">
      <c r="A1" s="26" t="s">
        <v>27</v>
      </c>
      <c r="B1" s="51"/>
      <c r="C1" s="51"/>
      <c r="D1" s="51"/>
      <c r="E1" s="598"/>
      <c r="F1" s="598"/>
      <c r="G1" s="598"/>
      <c r="H1" s="598"/>
      <c r="I1" s="598"/>
      <c r="J1" s="598"/>
      <c r="K1" s="598"/>
      <c r="L1" s="598"/>
      <c r="M1" s="598"/>
      <c r="N1" s="598"/>
      <c r="O1" s="598"/>
      <c r="P1" s="598"/>
      <c r="Q1" s="598"/>
      <c r="R1" s="598"/>
      <c r="S1" s="598"/>
      <c r="T1" s="598"/>
      <c r="U1" s="598"/>
      <c r="V1" s="598"/>
      <c r="W1" s="598"/>
      <c r="X1" s="598"/>
      <c r="Y1" s="51"/>
      <c r="Z1" s="51"/>
      <c r="AA1" s="51"/>
    </row>
    <row r="2" spans="1:27" ht="17.25" customHeight="1">
      <c r="A2" s="26" t="s">
        <v>85</v>
      </c>
      <c r="B2" s="51"/>
      <c r="C2" s="51"/>
      <c r="D2" s="51"/>
      <c r="E2" s="598"/>
      <c r="F2" s="598"/>
      <c r="G2" s="598"/>
      <c r="H2" s="598"/>
      <c r="I2" s="598"/>
      <c r="J2" s="598"/>
      <c r="K2" s="598"/>
      <c r="L2" s="598"/>
      <c r="M2" s="598"/>
      <c r="N2" s="598"/>
      <c r="O2" s="598"/>
      <c r="P2" s="598"/>
      <c r="Q2" s="598"/>
      <c r="R2" s="598"/>
      <c r="S2" s="598"/>
      <c r="T2" s="598"/>
      <c r="U2" s="598"/>
      <c r="V2" s="598"/>
      <c r="W2" s="598"/>
      <c r="X2" s="598"/>
      <c r="Y2" s="598"/>
      <c r="Z2" s="51"/>
      <c r="AA2" s="51"/>
    </row>
    <row r="3" spans="1:27" s="595" customFormat="1" ht="15.75">
      <c r="A3" s="88"/>
      <c r="B3" s="76" t="s">
        <v>73</v>
      </c>
      <c r="C3" s="76"/>
      <c r="D3" s="71"/>
      <c r="E3" s="599"/>
      <c r="F3" s="599"/>
      <c r="G3" s="599"/>
      <c r="H3" s="599"/>
      <c r="I3" s="599"/>
      <c r="J3" s="599"/>
      <c r="K3" s="599"/>
      <c r="L3" s="599"/>
      <c r="M3" s="599"/>
      <c r="N3" s="599"/>
      <c r="O3" s="599"/>
      <c r="P3" s="599"/>
      <c r="Q3" s="599"/>
      <c r="R3" s="599"/>
      <c r="S3" s="599"/>
      <c r="T3" s="599"/>
      <c r="U3" s="599"/>
      <c r="V3" s="599"/>
      <c r="W3" s="599"/>
      <c r="X3" s="599"/>
      <c r="Y3" s="599"/>
      <c r="Z3" s="71"/>
      <c r="AA3" s="71"/>
    </row>
    <row r="4" spans="1:27" ht="25.5">
      <c r="A4" s="26"/>
      <c r="B4" s="51"/>
      <c r="C4" s="51"/>
      <c r="D4" s="51"/>
      <c r="E4" s="598"/>
      <c r="F4" s="598"/>
      <c r="G4" s="598"/>
      <c r="H4" s="598"/>
      <c r="I4" s="598"/>
      <c r="J4" s="598"/>
      <c r="K4" s="598"/>
      <c r="L4" s="598"/>
      <c r="M4" s="598"/>
      <c r="N4" s="598"/>
      <c r="O4" s="598"/>
      <c r="P4" s="598"/>
      <c r="Q4" s="598"/>
      <c r="R4" s="598"/>
      <c r="S4" s="598"/>
      <c r="T4" s="598"/>
      <c r="U4" s="598"/>
      <c r="V4" s="598"/>
      <c r="W4" s="598"/>
      <c r="X4" s="598"/>
      <c r="Y4" s="598"/>
      <c r="Z4" s="51"/>
      <c r="AA4" s="51"/>
    </row>
    <row r="5" spans="1:27" s="595" customFormat="1" ht="15.75">
      <c r="A5" s="88"/>
      <c r="B5" s="1046" t="s">
        <v>74</v>
      </c>
      <c r="C5" s="1047"/>
      <c r="D5" s="1047"/>
      <c r="E5" s="1047"/>
      <c r="F5" s="1047"/>
      <c r="G5" s="1047"/>
      <c r="H5" s="1047"/>
      <c r="I5" s="1047"/>
      <c r="J5" s="1047"/>
      <c r="K5" s="1047"/>
      <c r="L5" s="1047"/>
      <c r="M5" s="1047"/>
      <c r="N5" s="1047"/>
      <c r="O5" s="1047"/>
      <c r="P5" s="1047"/>
      <c r="Q5" s="1047"/>
      <c r="R5" s="680"/>
      <c r="S5" s="680"/>
      <c r="T5" s="680"/>
      <c r="U5" s="71"/>
      <c r="V5" s="71"/>
      <c r="W5" s="71"/>
      <c r="X5" s="71"/>
      <c r="Y5" s="71"/>
      <c r="Z5" s="71"/>
      <c r="AA5" s="71"/>
    </row>
    <row r="6" spans="1:27" ht="15" customHeight="1">
      <c r="A6" s="26"/>
      <c r="B6" s="922" t="s">
        <v>29</v>
      </c>
      <c r="C6" s="681"/>
      <c r="D6" s="682" t="s">
        <v>88</v>
      </c>
      <c r="E6" s="683"/>
      <c r="F6" s="923" t="s">
        <v>89</v>
      </c>
      <c r="G6" s="919"/>
      <c r="H6" s="920"/>
      <c r="I6" s="923" t="s">
        <v>90</v>
      </c>
      <c r="J6" s="919"/>
      <c r="K6" s="920"/>
      <c r="L6" s="923" t="s">
        <v>91</v>
      </c>
      <c r="M6" s="919"/>
      <c r="N6" s="920"/>
      <c r="O6" s="923" t="s">
        <v>92</v>
      </c>
      <c r="P6" s="919"/>
      <c r="Q6" s="919"/>
      <c r="R6" s="684"/>
      <c r="S6" s="684"/>
      <c r="T6" s="684"/>
      <c r="U6" s="77"/>
      <c r="V6" s="77"/>
      <c r="W6" s="77"/>
      <c r="X6" s="77"/>
      <c r="Y6" s="77"/>
      <c r="Z6" s="77"/>
      <c r="AA6" s="77"/>
    </row>
    <row r="7" spans="1:27" ht="15" customHeight="1">
      <c r="A7" s="26"/>
      <c r="B7" s="979"/>
      <c r="C7" s="104" t="s">
        <v>305</v>
      </c>
      <c r="D7" s="104" t="s">
        <v>306</v>
      </c>
      <c r="E7" s="105" t="s">
        <v>307</v>
      </c>
      <c r="F7" s="104" t="s">
        <v>305</v>
      </c>
      <c r="G7" s="104" t="s">
        <v>306</v>
      </c>
      <c r="H7" s="105" t="s">
        <v>307</v>
      </c>
      <c r="I7" s="104" t="s">
        <v>305</v>
      </c>
      <c r="J7" s="104" t="s">
        <v>306</v>
      </c>
      <c r="K7" s="105" t="s">
        <v>307</v>
      </c>
      <c r="L7" s="104" t="s">
        <v>305</v>
      </c>
      <c r="M7" s="104" t="s">
        <v>306</v>
      </c>
      <c r="N7" s="105" t="s">
        <v>307</v>
      </c>
      <c r="O7" s="104" t="s">
        <v>305</v>
      </c>
      <c r="P7" s="104" t="s">
        <v>306</v>
      </c>
      <c r="Q7" s="105" t="s">
        <v>307</v>
      </c>
      <c r="R7" s="684"/>
      <c r="S7" s="684"/>
      <c r="T7" s="684"/>
      <c r="U7" s="77"/>
      <c r="V7" s="77"/>
      <c r="W7" s="77"/>
      <c r="X7" s="77"/>
      <c r="Y7" s="77"/>
      <c r="Z7" s="77"/>
      <c r="AA7" s="77"/>
    </row>
    <row r="8" spans="1:27" ht="15" customHeight="1">
      <c r="A8" s="26"/>
      <c r="B8" s="685" t="s">
        <v>520</v>
      </c>
      <c r="C8" s="686"/>
      <c r="D8" s="686"/>
      <c r="E8" s="687"/>
      <c r="F8" s="686"/>
      <c r="G8" s="686"/>
      <c r="H8" s="687"/>
      <c r="I8" s="686"/>
      <c r="J8" s="686"/>
      <c r="K8" s="687"/>
      <c r="L8" s="686"/>
      <c r="M8" s="686"/>
      <c r="N8" s="687"/>
      <c r="O8" s="686"/>
      <c r="P8" s="686"/>
      <c r="Q8" s="687"/>
      <c r="R8" s="684"/>
      <c r="S8" s="684"/>
      <c r="T8" s="684"/>
      <c r="U8" s="77"/>
      <c r="V8" s="77"/>
      <c r="W8" s="77"/>
      <c r="X8" s="77"/>
      <c r="Y8" s="77"/>
      <c r="Z8" s="77"/>
      <c r="AA8" s="77"/>
    </row>
    <row r="9" spans="1:27" ht="15" customHeight="1">
      <c r="A9" s="26"/>
      <c r="B9" s="688" t="s">
        <v>521</v>
      </c>
      <c r="C9" s="689"/>
      <c r="D9" s="689"/>
      <c r="E9" s="690"/>
      <c r="F9" s="689"/>
      <c r="G9" s="689"/>
      <c r="H9" s="690"/>
      <c r="I9" s="689"/>
      <c r="J9" s="689"/>
      <c r="K9" s="690"/>
      <c r="L9" s="689"/>
      <c r="M9" s="689"/>
      <c r="N9" s="690"/>
      <c r="O9" s="689"/>
      <c r="P9" s="689"/>
      <c r="Q9" s="690"/>
      <c r="R9" s="691"/>
      <c r="S9" s="684"/>
      <c r="T9" s="684"/>
      <c r="U9" s="77"/>
      <c r="V9" s="77"/>
      <c r="W9" s="77"/>
      <c r="X9" s="77"/>
      <c r="Y9" s="77"/>
      <c r="Z9" s="77"/>
      <c r="AA9" s="77"/>
    </row>
    <row r="10" spans="1:27" ht="16.5">
      <c r="A10" s="26"/>
      <c r="B10" s="692" t="s">
        <v>522</v>
      </c>
      <c r="C10" s="693">
        <v>16</v>
      </c>
      <c r="D10" s="694">
        <v>2</v>
      </c>
      <c r="E10" s="694">
        <v>0</v>
      </c>
      <c r="F10" s="695">
        <v>7</v>
      </c>
      <c r="G10" s="693">
        <v>1</v>
      </c>
      <c r="H10" s="694">
        <v>0</v>
      </c>
      <c r="I10" s="695">
        <v>1</v>
      </c>
      <c r="J10" s="693">
        <v>1</v>
      </c>
      <c r="K10" s="694">
        <v>0</v>
      </c>
      <c r="L10" s="693">
        <v>0</v>
      </c>
      <c r="M10" s="694">
        <v>0</v>
      </c>
      <c r="N10" s="694">
        <v>0</v>
      </c>
      <c r="O10" s="693">
        <v>24</v>
      </c>
      <c r="P10" s="696">
        <v>4</v>
      </c>
      <c r="Q10" s="697">
        <f>SUM(E10,H10,K10,N10)</f>
        <v>0</v>
      </c>
      <c r="R10" s="691"/>
      <c r="S10" s="691"/>
      <c r="T10" s="691"/>
      <c r="U10" s="77"/>
      <c r="V10" s="77"/>
      <c r="W10" s="77"/>
      <c r="X10" s="77"/>
      <c r="Y10" s="77"/>
      <c r="Z10" s="77"/>
      <c r="AA10" s="77"/>
    </row>
    <row r="11" spans="1:27" ht="15" customHeight="1">
      <c r="A11" s="26"/>
      <c r="B11" s="386" t="s">
        <v>523</v>
      </c>
      <c r="C11" s="693">
        <v>0</v>
      </c>
      <c r="D11" s="694">
        <v>0</v>
      </c>
      <c r="E11" s="694">
        <v>0</v>
      </c>
      <c r="F11" s="695">
        <v>0</v>
      </c>
      <c r="G11" s="693">
        <v>0</v>
      </c>
      <c r="H11" s="694">
        <v>0</v>
      </c>
      <c r="I11" s="695">
        <v>0</v>
      </c>
      <c r="J11" s="693">
        <v>0</v>
      </c>
      <c r="K11" s="694">
        <v>0</v>
      </c>
      <c r="L11" s="693">
        <v>0</v>
      </c>
      <c r="M11" s="694">
        <v>0</v>
      </c>
      <c r="N11" s="694">
        <v>0</v>
      </c>
      <c r="O11" s="693">
        <v>0</v>
      </c>
      <c r="P11" s="694">
        <v>0</v>
      </c>
      <c r="Q11" s="697">
        <f>SUM(E11,H11,K11,N11)</f>
        <v>0</v>
      </c>
      <c r="R11" s="691"/>
      <c r="S11" s="691"/>
      <c r="T11" s="691"/>
      <c r="U11" s="77"/>
      <c r="V11" s="77"/>
      <c r="W11" s="77"/>
      <c r="X11" s="77"/>
      <c r="Y11" s="77"/>
      <c r="Z11" s="77"/>
      <c r="AA11" s="77"/>
    </row>
    <row r="12" spans="1:27" ht="15" customHeight="1">
      <c r="A12" s="26"/>
      <c r="B12" s="698" t="s">
        <v>524</v>
      </c>
      <c r="C12" s="699"/>
      <c r="D12" s="686"/>
      <c r="E12" s="687"/>
      <c r="F12" s="686"/>
      <c r="G12" s="686"/>
      <c r="H12" s="687"/>
      <c r="I12" s="686"/>
      <c r="J12" s="686"/>
      <c r="K12" s="687"/>
      <c r="L12" s="686"/>
      <c r="M12" s="687"/>
      <c r="N12" s="687"/>
      <c r="O12" s="686"/>
      <c r="P12" s="700"/>
      <c r="Q12" s="687"/>
      <c r="R12" s="691"/>
      <c r="S12" s="691"/>
      <c r="T12" s="691"/>
      <c r="U12" s="77"/>
      <c r="V12" s="77"/>
      <c r="W12" s="77"/>
      <c r="X12" s="77"/>
      <c r="Y12" s="77"/>
      <c r="Z12" s="77"/>
      <c r="AA12" s="77"/>
    </row>
    <row r="13" spans="1:27" ht="15" customHeight="1">
      <c r="A13" s="26"/>
      <c r="B13" s="358" t="s">
        <v>525</v>
      </c>
      <c r="C13" s="701"/>
      <c r="D13" s="323"/>
      <c r="E13" s="328"/>
      <c r="F13" s="323"/>
      <c r="G13" s="323"/>
      <c r="H13" s="328"/>
      <c r="I13" s="323"/>
      <c r="J13" s="323"/>
      <c r="K13" s="328"/>
      <c r="L13" s="323"/>
      <c r="M13" s="328"/>
      <c r="N13" s="328"/>
      <c r="O13" s="323"/>
      <c r="P13" s="702"/>
      <c r="Q13" s="328"/>
      <c r="R13" s="691"/>
      <c r="S13" s="691"/>
      <c r="T13" s="691"/>
      <c r="U13" s="77"/>
      <c r="V13" s="77"/>
      <c r="W13" s="77"/>
      <c r="X13" s="77"/>
      <c r="Y13" s="77"/>
      <c r="Z13" s="77"/>
      <c r="AA13" s="77"/>
    </row>
    <row r="14" spans="1:27" ht="15" customHeight="1">
      <c r="A14" s="26"/>
      <c r="B14" s="703" t="s">
        <v>526</v>
      </c>
      <c r="C14" s="704">
        <v>14</v>
      </c>
      <c r="D14" s="704">
        <v>23</v>
      </c>
      <c r="E14" s="382">
        <v>5</v>
      </c>
      <c r="F14" s="704">
        <v>7</v>
      </c>
      <c r="G14" s="704">
        <v>4</v>
      </c>
      <c r="H14" s="382">
        <v>4</v>
      </c>
      <c r="I14" s="704">
        <v>1</v>
      </c>
      <c r="J14" s="704">
        <v>2</v>
      </c>
      <c r="K14" s="382">
        <v>0</v>
      </c>
      <c r="L14" s="704">
        <v>0</v>
      </c>
      <c r="M14" s="382">
        <v>0</v>
      </c>
      <c r="N14" s="382">
        <v>0</v>
      </c>
      <c r="O14" s="704">
        <v>22</v>
      </c>
      <c r="P14" s="705">
        <v>29</v>
      </c>
      <c r="Q14" s="706">
        <f>SUM(E14,H14,K14,N14)</f>
        <v>9</v>
      </c>
      <c r="R14" s="691"/>
      <c r="S14" s="691"/>
      <c r="T14" s="691"/>
      <c r="U14" s="77"/>
      <c r="V14" s="77"/>
      <c r="W14" s="77"/>
      <c r="X14" s="77"/>
      <c r="Y14" s="77"/>
      <c r="Z14" s="77"/>
      <c r="AA14" s="77"/>
    </row>
    <row r="15" spans="1:27" ht="15" customHeight="1">
      <c r="A15" s="26"/>
      <c r="B15" s="703" t="s">
        <v>527</v>
      </c>
      <c r="C15" s="707">
        <v>1</v>
      </c>
      <c r="D15" s="707">
        <v>14</v>
      </c>
      <c r="E15" s="708">
        <v>23</v>
      </c>
      <c r="F15" s="707">
        <v>0</v>
      </c>
      <c r="G15" s="707">
        <v>7</v>
      </c>
      <c r="H15" s="708">
        <v>4</v>
      </c>
      <c r="I15" s="707">
        <v>0</v>
      </c>
      <c r="J15" s="707">
        <v>1</v>
      </c>
      <c r="K15" s="708">
        <v>2</v>
      </c>
      <c r="L15" s="707">
        <v>0</v>
      </c>
      <c r="M15" s="708">
        <v>0</v>
      </c>
      <c r="N15" s="708">
        <v>0</v>
      </c>
      <c r="O15" s="707">
        <v>1</v>
      </c>
      <c r="P15" s="709">
        <v>22</v>
      </c>
      <c r="Q15" s="710">
        <v>29</v>
      </c>
      <c r="R15" s="691"/>
      <c r="S15" s="691"/>
      <c r="T15" s="691"/>
      <c r="U15" s="77"/>
      <c r="V15" s="77"/>
      <c r="W15" s="77"/>
      <c r="X15" s="77"/>
      <c r="Y15" s="77"/>
      <c r="Z15" s="77"/>
      <c r="AA15" s="77"/>
    </row>
    <row r="16" spans="1:27" ht="15" customHeight="1">
      <c r="A16" s="26"/>
      <c r="B16" s="358" t="s">
        <v>528</v>
      </c>
      <c r="C16" s="701"/>
      <c r="D16" s="701"/>
      <c r="E16" s="711"/>
      <c r="F16" s="701"/>
      <c r="G16" s="701"/>
      <c r="H16" s="711"/>
      <c r="I16" s="701"/>
      <c r="J16" s="701"/>
      <c r="K16" s="711"/>
      <c r="L16" s="701"/>
      <c r="M16" s="711"/>
      <c r="N16" s="711"/>
      <c r="O16" s="701"/>
      <c r="P16" s="712"/>
      <c r="Q16" s="711"/>
      <c r="R16" s="684"/>
      <c r="S16" s="684"/>
      <c r="T16" s="684"/>
      <c r="U16" s="77"/>
      <c r="V16" s="77"/>
      <c r="W16" s="77"/>
      <c r="X16" s="77"/>
      <c r="Y16" s="77"/>
      <c r="Z16" s="77"/>
      <c r="AA16" s="77"/>
    </row>
    <row r="17" spans="1:31" ht="15" customHeight="1">
      <c r="A17" s="26"/>
      <c r="B17" s="703" t="s">
        <v>526</v>
      </c>
      <c r="C17" s="704">
        <v>46396</v>
      </c>
      <c r="D17" s="704">
        <v>210643</v>
      </c>
      <c r="E17" s="382">
        <v>12430</v>
      </c>
      <c r="F17" s="704">
        <v>8535</v>
      </c>
      <c r="G17" s="704">
        <v>75148</v>
      </c>
      <c r="H17" s="382">
        <v>28643</v>
      </c>
      <c r="I17" s="704">
        <v>31890</v>
      </c>
      <c r="J17" s="707">
        <v>100340</v>
      </c>
      <c r="K17" s="382">
        <v>0</v>
      </c>
      <c r="L17" s="707">
        <v>0</v>
      </c>
      <c r="M17" s="382">
        <v>0</v>
      </c>
      <c r="N17" s="382">
        <v>0</v>
      </c>
      <c r="O17" s="704">
        <v>86821</v>
      </c>
      <c r="P17" s="382">
        <v>386131</v>
      </c>
      <c r="Q17" s="713">
        <f>SUM(E17,H17,K17,N17)</f>
        <v>41073</v>
      </c>
      <c r="R17" s="684"/>
      <c r="S17" s="684"/>
      <c r="T17" s="684"/>
      <c r="U17" s="77"/>
      <c r="V17" s="77"/>
      <c r="W17" s="77"/>
      <c r="X17" s="77"/>
      <c r="Y17" s="77"/>
      <c r="Z17" s="77"/>
      <c r="AA17" s="77"/>
      <c r="AB17" s="77"/>
      <c r="AC17" s="77"/>
      <c r="AD17" s="77"/>
      <c r="AE17" s="77"/>
    </row>
    <row r="18" spans="1:31" ht="15" customHeight="1">
      <c r="A18" s="26"/>
      <c r="B18" s="703" t="s">
        <v>527</v>
      </c>
      <c r="C18" s="707">
        <v>14316</v>
      </c>
      <c r="D18" s="707">
        <v>46396</v>
      </c>
      <c r="E18" s="382">
        <v>210643</v>
      </c>
      <c r="F18" s="707">
        <v>0</v>
      </c>
      <c r="G18" s="707">
        <v>8535</v>
      </c>
      <c r="H18" s="382">
        <v>75148</v>
      </c>
      <c r="I18" s="707">
        <v>0</v>
      </c>
      <c r="J18" s="707">
        <v>31890</v>
      </c>
      <c r="K18" s="382">
        <v>100340</v>
      </c>
      <c r="L18" s="707">
        <v>0</v>
      </c>
      <c r="M18" s="382">
        <v>0</v>
      </c>
      <c r="N18" s="382">
        <v>0</v>
      </c>
      <c r="O18" s="707">
        <v>14316</v>
      </c>
      <c r="P18" s="382">
        <v>86821</v>
      </c>
      <c r="Q18" s="713">
        <v>386131</v>
      </c>
      <c r="R18" s="684"/>
      <c r="S18" s="684"/>
      <c r="T18" s="684"/>
      <c r="U18" s="77"/>
      <c r="V18" s="77"/>
      <c r="W18" s="77"/>
      <c r="X18" s="77"/>
      <c r="Y18" s="77"/>
      <c r="Z18" s="77"/>
      <c r="AA18" s="77"/>
      <c r="AB18" s="77"/>
      <c r="AC18" s="77"/>
      <c r="AD18" s="77"/>
      <c r="AE18" s="77"/>
    </row>
    <row r="19" spans="1:31" ht="15" customHeight="1">
      <c r="A19" s="26"/>
      <c r="B19" s="106"/>
      <c r="C19" s="106"/>
      <c r="D19" s="684"/>
      <c r="E19" s="684"/>
      <c r="F19" s="684"/>
      <c r="G19" s="684"/>
      <c r="H19" s="684"/>
      <c r="I19" s="684"/>
      <c r="J19" s="684"/>
      <c r="K19" s="684"/>
      <c r="L19" s="684"/>
      <c r="M19" s="684"/>
      <c r="N19" s="684"/>
      <c r="O19" s="684"/>
      <c r="P19" s="684"/>
      <c r="Q19" s="714"/>
      <c r="R19" s="684"/>
      <c r="S19" s="684"/>
      <c r="T19" s="684"/>
      <c r="U19" s="684"/>
      <c r="V19" s="684"/>
      <c r="W19" s="684"/>
      <c r="X19" s="684"/>
      <c r="Y19" s="684"/>
      <c r="Z19" s="684"/>
      <c r="AA19" s="684"/>
      <c r="AB19" s="77"/>
      <c r="AC19" s="77"/>
      <c r="AD19" s="77"/>
      <c r="AE19" s="77"/>
    </row>
    <row r="20" spans="1:31" ht="15" customHeight="1">
      <c r="A20" s="26"/>
      <c r="B20" s="118" t="s">
        <v>103</v>
      </c>
      <c r="C20" s="715" t="s">
        <v>529</v>
      </c>
      <c r="D20" s="716"/>
      <c r="E20" s="716"/>
      <c r="F20" s="716"/>
      <c r="G20" s="716"/>
      <c r="H20" s="716"/>
      <c r="I20" s="716"/>
      <c r="J20" s="716"/>
      <c r="K20" s="716"/>
      <c r="L20" s="716"/>
      <c r="M20" s="716"/>
      <c r="N20" s="716"/>
      <c r="O20" s="716"/>
      <c r="P20" s="716"/>
      <c r="Q20" s="717"/>
      <c r="R20" s="684"/>
      <c r="S20" s="684"/>
      <c r="T20" s="684"/>
      <c r="U20" s="684"/>
      <c r="V20" s="684"/>
      <c r="W20" s="684"/>
      <c r="X20" s="684"/>
      <c r="Y20" s="684"/>
      <c r="Z20" s="684"/>
      <c r="AA20" s="684"/>
      <c r="AB20" s="684"/>
      <c r="AC20" s="684"/>
      <c r="AD20" s="684"/>
      <c r="AE20" s="684"/>
    </row>
    <row r="21" spans="1:31" ht="15" customHeight="1">
      <c r="A21" s="26"/>
      <c r="B21" s="118" t="s">
        <v>104</v>
      </c>
      <c r="C21" s="715" t="s">
        <v>28</v>
      </c>
      <c r="D21" s="716"/>
      <c r="E21" s="716"/>
      <c r="F21" s="716"/>
      <c r="G21" s="716"/>
      <c r="H21" s="716"/>
      <c r="I21" s="716"/>
      <c r="J21" s="716"/>
      <c r="K21" s="716"/>
      <c r="L21" s="716"/>
      <c r="M21" s="716"/>
      <c r="N21" s="716"/>
      <c r="O21" s="716"/>
      <c r="P21" s="716"/>
      <c r="Q21" s="717"/>
      <c r="R21" s="684"/>
      <c r="S21" s="684"/>
      <c r="T21" s="684"/>
      <c r="U21" s="684"/>
      <c r="V21" s="684"/>
      <c r="W21" s="684"/>
      <c r="X21" s="684"/>
      <c r="Y21" s="684"/>
      <c r="Z21" s="684"/>
      <c r="AA21" s="684"/>
      <c r="AB21" s="684"/>
      <c r="AC21" s="684"/>
      <c r="AD21" s="684"/>
      <c r="AE21" s="684"/>
    </row>
    <row r="22" spans="1:31" ht="19.5" customHeight="1">
      <c r="A22" s="26"/>
      <c r="B22" s="118" t="s">
        <v>530</v>
      </c>
      <c r="C22" s="983" t="s">
        <v>1115</v>
      </c>
      <c r="D22" s="1049"/>
      <c r="E22" s="1049"/>
      <c r="F22" s="1049"/>
      <c r="G22" s="1049"/>
      <c r="H22" s="1049"/>
      <c r="I22" s="1049"/>
      <c r="J22" s="1049"/>
      <c r="K22" s="1049"/>
      <c r="L22" s="1049"/>
      <c r="M22" s="1049"/>
      <c r="N22" s="1049"/>
      <c r="O22" s="1049"/>
      <c r="P22" s="1049"/>
      <c r="Q22" s="1050"/>
      <c r="R22" s="684"/>
      <c r="S22" s="684"/>
      <c r="T22" s="684"/>
      <c r="U22" s="684"/>
      <c r="V22" s="684"/>
      <c r="W22" s="684"/>
      <c r="X22" s="684"/>
      <c r="Y22" s="684"/>
      <c r="Z22" s="684"/>
      <c r="AA22" s="684"/>
      <c r="AB22" s="684"/>
      <c r="AC22" s="684"/>
      <c r="AD22" s="684"/>
      <c r="AE22" s="684"/>
    </row>
    <row r="23" spans="1:31" ht="15">
      <c r="A23" s="26"/>
      <c r="B23" s="77"/>
      <c r="C23" s="77"/>
      <c r="D23" s="718"/>
      <c r="E23" s="718"/>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row>
    <row r="24" spans="1:31" s="595" customFormat="1" ht="15.75">
      <c r="A24" s="26"/>
      <c r="B24" s="1046" t="s">
        <v>75</v>
      </c>
      <c r="C24" s="1047"/>
      <c r="D24" s="1047"/>
      <c r="E24" s="1047"/>
      <c r="F24" s="1047"/>
      <c r="G24" s="1047"/>
      <c r="H24" s="1047"/>
      <c r="I24" s="1047"/>
      <c r="J24" s="1047"/>
      <c r="K24" s="1047"/>
      <c r="L24" s="1047"/>
      <c r="M24" s="1047"/>
      <c r="N24" s="1047"/>
      <c r="O24" s="1047"/>
      <c r="P24" s="1047"/>
      <c r="Q24" s="1047"/>
      <c r="R24" s="680"/>
      <c r="S24" s="680"/>
      <c r="T24" s="680"/>
      <c r="U24" s="680"/>
      <c r="V24" s="680"/>
      <c r="W24" s="680"/>
      <c r="X24" s="680"/>
      <c r="Y24" s="680"/>
      <c r="Z24" s="680"/>
      <c r="AA24" s="680"/>
      <c r="AB24" s="680"/>
      <c r="AC24" s="680"/>
      <c r="AD24" s="680"/>
      <c r="AE24" s="680"/>
    </row>
    <row r="25" spans="1:31" ht="15">
      <c r="A25" s="26"/>
      <c r="B25" s="921" t="s">
        <v>29</v>
      </c>
      <c r="C25" s="719"/>
      <c r="D25" s="682" t="s">
        <v>88</v>
      </c>
      <c r="E25" s="720"/>
      <c r="F25" s="919" t="s">
        <v>89</v>
      </c>
      <c r="G25" s="919"/>
      <c r="H25" s="919"/>
      <c r="I25" s="919" t="s">
        <v>90</v>
      </c>
      <c r="J25" s="919"/>
      <c r="K25" s="919"/>
      <c r="L25" s="919" t="s">
        <v>91</v>
      </c>
      <c r="M25" s="919"/>
      <c r="N25" s="919"/>
      <c r="O25" s="919" t="s">
        <v>92</v>
      </c>
      <c r="P25" s="919"/>
      <c r="Q25" s="919"/>
      <c r="R25" s="77"/>
      <c r="S25" s="77"/>
      <c r="T25" s="77"/>
      <c r="U25" s="77"/>
      <c r="V25" s="77"/>
      <c r="W25" s="77"/>
      <c r="X25" s="77"/>
      <c r="Y25" s="77"/>
      <c r="Z25" s="77"/>
      <c r="AA25" s="77"/>
      <c r="AB25" s="77"/>
      <c r="AC25" s="77"/>
      <c r="AD25" s="77"/>
      <c r="AE25" s="77"/>
    </row>
    <row r="26" spans="1:31" ht="15">
      <c r="A26" s="26"/>
      <c r="B26" s="921"/>
      <c r="C26" s="104" t="s">
        <v>305</v>
      </c>
      <c r="D26" s="104" t="s">
        <v>306</v>
      </c>
      <c r="E26" s="105" t="s">
        <v>307</v>
      </c>
      <c r="F26" s="104" t="s">
        <v>305</v>
      </c>
      <c r="G26" s="104" t="s">
        <v>306</v>
      </c>
      <c r="H26" s="105" t="s">
        <v>307</v>
      </c>
      <c r="I26" s="104" t="s">
        <v>305</v>
      </c>
      <c r="J26" s="104" t="s">
        <v>306</v>
      </c>
      <c r="K26" s="105" t="s">
        <v>307</v>
      </c>
      <c r="L26" s="104" t="s">
        <v>305</v>
      </c>
      <c r="M26" s="104" t="s">
        <v>306</v>
      </c>
      <c r="N26" s="105" t="s">
        <v>307</v>
      </c>
      <c r="O26" s="104" t="s">
        <v>305</v>
      </c>
      <c r="P26" s="104" t="s">
        <v>306</v>
      </c>
      <c r="Q26" s="105" t="s">
        <v>307</v>
      </c>
      <c r="R26" s="77"/>
      <c r="S26" s="77"/>
      <c r="T26" s="77"/>
      <c r="U26" s="77"/>
      <c r="V26" s="77"/>
      <c r="W26" s="77"/>
      <c r="X26" s="77"/>
      <c r="Y26" s="77"/>
      <c r="Z26" s="77"/>
      <c r="AA26" s="77"/>
      <c r="AB26" s="77"/>
      <c r="AC26" s="77"/>
      <c r="AD26" s="77"/>
      <c r="AE26" s="77"/>
    </row>
    <row r="27" spans="1:31" ht="15" customHeight="1">
      <c r="A27" s="26"/>
      <c r="B27" s="1051" t="s">
        <v>531</v>
      </c>
      <c r="C27" s="1052"/>
      <c r="D27" s="1052"/>
      <c r="E27" s="1052"/>
      <c r="F27" s="1052"/>
      <c r="G27" s="1052"/>
      <c r="H27" s="1052"/>
      <c r="I27" s="1052"/>
      <c r="J27" s="1052"/>
      <c r="K27" s="1052"/>
      <c r="L27" s="1052"/>
      <c r="M27" s="1052"/>
      <c r="N27" s="1052"/>
      <c r="O27" s="1052"/>
      <c r="P27" s="1052"/>
      <c r="Q27" s="1052"/>
      <c r="R27" s="77"/>
      <c r="S27" s="77"/>
      <c r="T27" s="77"/>
      <c r="U27" s="77"/>
      <c r="V27" s="77"/>
      <c r="W27" s="77"/>
      <c r="X27" s="77"/>
      <c r="Y27" s="77"/>
      <c r="Z27" s="77"/>
      <c r="AA27" s="77"/>
      <c r="AB27" s="77"/>
      <c r="AC27" s="77"/>
      <c r="AD27" s="77"/>
      <c r="AE27" s="77"/>
    </row>
    <row r="28" spans="1:31" ht="15" customHeight="1">
      <c r="A28" s="26"/>
      <c r="B28" s="703" t="s">
        <v>532</v>
      </c>
      <c r="C28" s="659">
        <v>0</v>
      </c>
      <c r="D28" s="659">
        <v>0</v>
      </c>
      <c r="E28" s="292">
        <v>0</v>
      </c>
      <c r="F28" s="721">
        <v>0</v>
      </c>
      <c r="G28" s="659">
        <v>0</v>
      </c>
      <c r="H28" s="292">
        <v>0</v>
      </c>
      <c r="I28" s="721">
        <v>0</v>
      </c>
      <c r="J28" s="659">
        <v>0</v>
      </c>
      <c r="K28" s="292">
        <v>0</v>
      </c>
      <c r="L28" s="721">
        <v>0</v>
      </c>
      <c r="M28" s="659">
        <v>0</v>
      </c>
      <c r="N28" s="292">
        <v>0</v>
      </c>
      <c r="O28" s="721">
        <v>0</v>
      </c>
      <c r="P28" s="659">
        <v>0</v>
      </c>
      <c r="Q28" s="387">
        <v>0</v>
      </c>
      <c r="R28" s="77"/>
      <c r="S28" s="77"/>
      <c r="T28" s="77"/>
      <c r="U28" s="77"/>
      <c r="V28" s="77"/>
      <c r="W28" s="77"/>
      <c r="X28" s="77"/>
      <c r="Y28" s="77"/>
      <c r="Z28" s="77"/>
      <c r="AA28" s="77"/>
      <c r="AB28" s="77"/>
      <c r="AC28" s="77"/>
      <c r="AD28" s="77"/>
      <c r="AE28" s="77"/>
    </row>
    <row r="29" spans="1:31" ht="16.5">
      <c r="A29" s="26"/>
      <c r="B29" s="703" t="s">
        <v>533</v>
      </c>
      <c r="C29" s="659">
        <v>0</v>
      </c>
      <c r="D29" s="659">
        <v>0</v>
      </c>
      <c r="E29" s="292">
        <v>0</v>
      </c>
      <c r="F29" s="721">
        <v>1</v>
      </c>
      <c r="G29" s="659">
        <v>0</v>
      </c>
      <c r="H29" s="292">
        <v>0</v>
      </c>
      <c r="I29" s="721">
        <v>0</v>
      </c>
      <c r="J29" s="659">
        <v>0</v>
      </c>
      <c r="K29" s="292">
        <v>0</v>
      </c>
      <c r="L29" s="721">
        <v>0</v>
      </c>
      <c r="M29" s="659">
        <v>0</v>
      </c>
      <c r="N29" s="292">
        <v>0</v>
      </c>
      <c r="O29" s="721">
        <v>1</v>
      </c>
      <c r="P29" s="659">
        <v>0</v>
      </c>
      <c r="Q29" s="387">
        <v>0</v>
      </c>
      <c r="R29" s="77"/>
      <c r="S29" s="77"/>
      <c r="T29" s="77"/>
      <c r="U29" s="77"/>
      <c r="V29" s="77"/>
      <c r="W29" s="77"/>
      <c r="X29" s="77"/>
      <c r="Y29" s="77"/>
      <c r="Z29" s="77"/>
      <c r="AA29" s="77"/>
      <c r="AB29" s="77"/>
      <c r="AC29" s="77"/>
      <c r="AD29" s="77"/>
      <c r="AE29" s="77"/>
    </row>
    <row r="30" spans="1:31" ht="15" customHeight="1">
      <c r="A30" s="26"/>
      <c r="B30" s="703" t="s">
        <v>534</v>
      </c>
      <c r="C30" s="659">
        <v>0</v>
      </c>
      <c r="D30" s="659">
        <v>0</v>
      </c>
      <c r="E30" s="292">
        <v>0</v>
      </c>
      <c r="F30" s="721">
        <v>0</v>
      </c>
      <c r="G30" s="659">
        <v>0</v>
      </c>
      <c r="H30" s="292">
        <v>0</v>
      </c>
      <c r="I30" s="721">
        <v>0</v>
      </c>
      <c r="J30" s="659">
        <v>0</v>
      </c>
      <c r="K30" s="292">
        <v>0</v>
      </c>
      <c r="L30" s="721">
        <v>0</v>
      </c>
      <c r="M30" s="659">
        <v>0</v>
      </c>
      <c r="N30" s="292">
        <v>0</v>
      </c>
      <c r="O30" s="721">
        <v>0</v>
      </c>
      <c r="P30" s="659">
        <v>0</v>
      </c>
      <c r="Q30" s="387">
        <v>0</v>
      </c>
      <c r="R30" s="77"/>
      <c r="S30" s="77"/>
      <c r="T30" s="77"/>
      <c r="U30" s="77"/>
      <c r="V30" s="77"/>
      <c r="W30" s="77"/>
      <c r="X30" s="77"/>
      <c r="Y30" s="77"/>
      <c r="Z30" s="77"/>
      <c r="AA30" s="77"/>
      <c r="AB30" s="77"/>
      <c r="AC30" s="77"/>
      <c r="AD30" s="77"/>
      <c r="AE30" s="77"/>
    </row>
    <row r="31" spans="1:31" ht="15" customHeight="1">
      <c r="A31" s="26"/>
      <c r="B31" s="1051" t="s">
        <v>535</v>
      </c>
      <c r="C31" s="1052"/>
      <c r="D31" s="1052"/>
      <c r="E31" s="1052"/>
      <c r="F31" s="1052"/>
      <c r="G31" s="1052"/>
      <c r="H31" s="1052"/>
      <c r="I31" s="1052"/>
      <c r="J31" s="1052"/>
      <c r="K31" s="1052"/>
      <c r="L31" s="1052"/>
      <c r="M31" s="1052"/>
      <c r="N31" s="1052"/>
      <c r="O31" s="1052"/>
      <c r="P31" s="1052"/>
      <c r="Q31" s="1052"/>
      <c r="R31" s="77"/>
      <c r="S31" s="77"/>
      <c r="T31" s="77"/>
      <c r="U31" s="77"/>
      <c r="V31" s="77"/>
      <c r="W31" s="77"/>
      <c r="X31" s="77"/>
      <c r="Y31" s="77"/>
      <c r="Z31" s="77"/>
      <c r="AA31" s="77"/>
      <c r="AB31" s="77"/>
      <c r="AC31" s="77"/>
      <c r="AD31" s="77"/>
      <c r="AE31" s="77"/>
    </row>
    <row r="32" spans="1:31" ht="15" customHeight="1">
      <c r="A32" s="26"/>
      <c r="B32" s="703" t="s">
        <v>536</v>
      </c>
      <c r="C32" s="659">
        <v>0</v>
      </c>
      <c r="D32" s="659">
        <v>0</v>
      </c>
      <c r="E32" s="292">
        <v>0</v>
      </c>
      <c r="F32" s="721">
        <v>0</v>
      </c>
      <c r="G32" s="659">
        <v>0</v>
      </c>
      <c r="H32" s="292">
        <v>0</v>
      </c>
      <c r="I32" s="721">
        <v>0</v>
      </c>
      <c r="J32" s="659">
        <v>0</v>
      </c>
      <c r="K32" s="292">
        <v>0</v>
      </c>
      <c r="L32" s="721">
        <v>0</v>
      </c>
      <c r="M32" s="659">
        <v>0</v>
      </c>
      <c r="N32" s="292">
        <v>0</v>
      </c>
      <c r="O32" s="721">
        <v>1</v>
      </c>
      <c r="P32" s="659">
        <v>0</v>
      </c>
      <c r="Q32" s="387">
        <v>0</v>
      </c>
      <c r="R32" s="77"/>
      <c r="S32" s="77"/>
      <c r="T32" s="77"/>
      <c r="U32" s="77"/>
      <c r="V32" s="77"/>
      <c r="W32" s="77"/>
      <c r="X32" s="77"/>
      <c r="Y32" s="77"/>
      <c r="Z32" s="77"/>
      <c r="AA32" s="77"/>
      <c r="AB32" s="77"/>
      <c r="AC32" s="77"/>
      <c r="AD32" s="77"/>
      <c r="AE32" s="77"/>
    </row>
    <row r="33" spans="1:27" ht="15" customHeight="1">
      <c r="A33" s="26"/>
      <c r="B33" s="186"/>
      <c r="C33" s="186"/>
      <c r="D33" s="77"/>
      <c r="E33" s="722"/>
      <c r="F33" s="722"/>
      <c r="G33" s="722"/>
      <c r="H33" s="77"/>
      <c r="I33" s="77"/>
      <c r="J33" s="77"/>
      <c r="K33" s="77"/>
      <c r="L33" s="77"/>
      <c r="M33" s="77"/>
      <c r="N33" s="77"/>
      <c r="O33" s="77"/>
      <c r="P33" s="77"/>
      <c r="Q33" s="95"/>
      <c r="R33" s="77"/>
      <c r="S33" s="77"/>
      <c r="T33" s="77"/>
      <c r="U33" s="77"/>
      <c r="V33" s="77"/>
      <c r="W33" s="77"/>
      <c r="X33" s="77"/>
      <c r="Y33" s="77"/>
      <c r="Z33" s="77"/>
      <c r="AA33" s="77"/>
    </row>
    <row r="34" spans="1:27" ht="15" customHeight="1">
      <c r="A34" s="26"/>
      <c r="B34" s="124" t="s">
        <v>103</v>
      </c>
      <c r="C34" s="1023" t="s">
        <v>537</v>
      </c>
      <c r="D34" s="1024"/>
      <c r="E34" s="1024"/>
      <c r="F34" s="1024"/>
      <c r="G34" s="1024"/>
      <c r="H34" s="1024"/>
      <c r="I34" s="1024"/>
      <c r="J34" s="1024"/>
      <c r="K34" s="1024"/>
      <c r="L34" s="1024"/>
      <c r="M34" s="1024"/>
      <c r="N34" s="1024"/>
      <c r="O34" s="1024"/>
      <c r="P34" s="1024"/>
      <c r="Q34" s="1025"/>
      <c r="R34" s="77"/>
      <c r="S34" s="77"/>
      <c r="T34" s="77"/>
      <c r="U34" s="77"/>
      <c r="V34" s="77"/>
      <c r="W34" s="77"/>
      <c r="X34" s="77"/>
      <c r="Y34" s="77"/>
      <c r="Z34" s="77"/>
      <c r="AA34" s="77"/>
    </row>
    <row r="35" spans="1:27" ht="15" customHeight="1">
      <c r="A35" s="26"/>
      <c r="B35" s="118" t="s">
        <v>104</v>
      </c>
      <c r="C35" s="1023" t="s">
        <v>28</v>
      </c>
      <c r="D35" s="1024" t="s">
        <v>397</v>
      </c>
      <c r="E35" s="1024"/>
      <c r="F35" s="1024"/>
      <c r="G35" s="1024"/>
      <c r="H35" s="1024"/>
      <c r="I35" s="1024"/>
      <c r="J35" s="1024"/>
      <c r="K35" s="1024"/>
      <c r="L35" s="1024"/>
      <c r="M35" s="1024"/>
      <c r="N35" s="1024"/>
      <c r="O35" s="1024"/>
      <c r="P35" s="1024"/>
      <c r="Q35" s="1025"/>
      <c r="R35" s="77"/>
      <c r="S35" s="77"/>
      <c r="T35" s="77"/>
      <c r="U35" s="77"/>
      <c r="V35" s="77"/>
      <c r="W35" s="77"/>
      <c r="X35" s="77"/>
      <c r="Y35" s="77"/>
      <c r="Z35" s="77"/>
      <c r="AA35" s="77"/>
    </row>
    <row r="36" spans="1:27" ht="17.25">
      <c r="A36" s="26"/>
      <c r="B36" s="118" t="s">
        <v>106</v>
      </c>
      <c r="C36" s="1048" t="s">
        <v>1114</v>
      </c>
      <c r="D36" s="915"/>
      <c r="E36" s="915"/>
      <c r="F36" s="915"/>
      <c r="G36" s="915"/>
      <c r="H36" s="915"/>
      <c r="I36" s="915"/>
      <c r="J36" s="915"/>
      <c r="K36" s="915"/>
      <c r="L36" s="915"/>
      <c r="M36" s="915"/>
      <c r="N36" s="915"/>
      <c r="O36" s="915"/>
      <c r="P36" s="915"/>
      <c r="Q36" s="916"/>
      <c r="R36" s="77"/>
      <c r="S36" s="77"/>
      <c r="T36" s="77"/>
      <c r="U36" s="77"/>
      <c r="V36" s="77"/>
      <c r="W36" s="77"/>
      <c r="X36" s="77"/>
      <c r="Y36" s="77"/>
      <c r="Z36" s="77"/>
      <c r="AA36" s="77"/>
    </row>
    <row r="37" spans="1:27" ht="15">
      <c r="A37" s="77"/>
      <c r="B37" s="77"/>
      <c r="C37" s="77"/>
      <c r="D37" s="77"/>
      <c r="E37" s="77"/>
      <c r="F37" s="77"/>
      <c r="G37" s="77"/>
      <c r="H37" s="77"/>
      <c r="I37" s="77"/>
      <c r="J37" s="77"/>
      <c r="K37" s="77"/>
      <c r="L37" s="77"/>
      <c r="M37" s="77"/>
      <c r="N37" s="77"/>
      <c r="O37" s="77"/>
      <c r="P37" s="77"/>
      <c r="Q37" s="95"/>
      <c r="R37" s="77"/>
      <c r="S37" s="77"/>
      <c r="T37" s="77"/>
      <c r="U37" s="77"/>
      <c r="V37" s="77"/>
      <c r="W37" s="77"/>
      <c r="X37" s="77"/>
      <c r="Y37" s="77"/>
      <c r="Z37" s="77"/>
      <c r="AA37" s="77"/>
    </row>
  </sheetData>
  <mergeCells count="18">
    <mergeCell ref="C22:Q22"/>
    <mergeCell ref="B27:Q27"/>
    <mergeCell ref="B31:Q31"/>
    <mergeCell ref="C34:Q34"/>
    <mergeCell ref="C35:Q35"/>
    <mergeCell ref="C36:Q36"/>
    <mergeCell ref="B24:Q24"/>
    <mergeCell ref="B25:B26"/>
    <mergeCell ref="F25:H25"/>
    <mergeCell ref="I25:K25"/>
    <mergeCell ref="L25:N25"/>
    <mergeCell ref="O25:Q25"/>
    <mergeCell ref="B5:Q5"/>
    <mergeCell ref="B6:B7"/>
    <mergeCell ref="F6:H6"/>
    <mergeCell ref="I6:K6"/>
    <mergeCell ref="L6:N6"/>
    <mergeCell ref="O6:Q6"/>
  </mergeCells>
  <hyperlinks>
    <hyperlink ref="A1" location="'0_Content'!B6" display="Back to content" xr:uid="{BACE81EC-2E79-41B9-BE01-A3E617C2F32A}"/>
    <hyperlink ref="A2" location="'0.1_Index'!B3" display="Index" xr:uid="{64DA7849-C9CC-4474-BE59-29ED5060ED70}"/>
  </hyperlinks>
  <pageMargins left="0.7" right="0.7" top="0.75" bottom="0.75" header="0.3" footer="0.3"/>
  <ignoredErrors>
    <ignoredError sqref="C7:Q7 C26:Q2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D9BC-421D-416B-9284-884255264011}">
  <sheetPr>
    <tabColor rgb="FF004F95"/>
    <pageSetUpPr fitToPage="1"/>
  </sheetPr>
  <dimension ref="A1:X56"/>
  <sheetViews>
    <sheetView showGridLines="0" zoomScale="82" zoomScaleNormal="85" workbookViewId="0">
      <pane ySplit="2" topLeftCell="A30" activePane="bottomLeft" state="frozen"/>
      <selection pane="bottomLeft" activeCell="N37" sqref="N37"/>
    </sheetView>
  </sheetViews>
  <sheetFormatPr defaultColWidth="8.5703125" defaultRowHeight="14.25"/>
  <cols>
    <col min="1" max="1" width="17" style="77" bestFit="1" customWidth="1"/>
    <col min="2" max="2" width="93.7109375" style="51" bestFit="1" customWidth="1"/>
    <col min="3" max="17" width="15.5703125" style="51" customWidth="1"/>
    <col min="18" max="18" width="8.5703125" style="51" customWidth="1"/>
    <col min="19" max="19" width="10.42578125" style="51" bestFit="1" customWidth="1"/>
    <col min="20" max="20" width="8.5703125" style="51" bestFit="1" customWidth="1"/>
    <col min="21" max="22" width="8.5703125" style="51" customWidth="1"/>
    <col min="23" max="16384" width="8.5703125" style="77"/>
  </cols>
  <sheetData>
    <row r="1" spans="1:22" ht="15">
      <c r="A1" s="26" t="s">
        <v>27</v>
      </c>
    </row>
    <row r="2" spans="1:22" ht="15">
      <c r="A2" s="26" t="s">
        <v>85</v>
      </c>
    </row>
    <row r="3" spans="1:22" s="71" customFormat="1" ht="20.100000000000001" customHeight="1">
      <c r="A3" s="88"/>
      <c r="B3" s="76" t="s">
        <v>76</v>
      </c>
    </row>
    <row r="4" spans="1:22" ht="15">
      <c r="A4" s="26"/>
    </row>
    <row r="5" spans="1:22" s="71" customFormat="1" ht="20.100000000000001" customHeight="1">
      <c r="A5" s="88"/>
      <c r="B5" s="1053" t="s">
        <v>77</v>
      </c>
      <c r="C5" s="1054"/>
      <c r="D5" s="1054"/>
      <c r="E5" s="1054"/>
      <c r="F5" s="1054"/>
      <c r="G5" s="1054"/>
      <c r="H5" s="1054"/>
      <c r="I5" s="1054"/>
      <c r="J5" s="1054"/>
      <c r="K5" s="1054"/>
      <c r="L5" s="1054"/>
      <c r="M5" s="1054"/>
      <c r="N5" s="1054"/>
      <c r="O5" s="1054"/>
      <c r="P5" s="1054"/>
      <c r="Q5" s="1054"/>
    </row>
    <row r="6" spans="1:22" ht="15" customHeight="1">
      <c r="A6" s="26"/>
      <c r="B6" s="921" t="s">
        <v>29</v>
      </c>
      <c r="C6" s="923" t="s">
        <v>88</v>
      </c>
      <c r="D6" s="919"/>
      <c r="E6" s="1063"/>
      <c r="F6" s="919" t="s">
        <v>89</v>
      </c>
      <c r="G6" s="919"/>
      <c r="H6" s="919"/>
      <c r="I6" s="919" t="s">
        <v>90</v>
      </c>
      <c r="J6" s="919"/>
      <c r="K6" s="919"/>
      <c r="L6" s="919" t="s">
        <v>91</v>
      </c>
      <c r="M6" s="919"/>
      <c r="N6" s="920"/>
      <c r="O6" s="923" t="s">
        <v>92</v>
      </c>
      <c r="P6" s="919"/>
      <c r="Q6" s="919"/>
      <c r="R6" s="77"/>
      <c r="S6" s="77"/>
      <c r="T6" s="77"/>
      <c r="U6" s="77"/>
      <c r="V6" s="77"/>
    </row>
    <row r="7" spans="1:22" ht="15" customHeight="1">
      <c r="A7" s="26"/>
      <c r="B7" s="922"/>
      <c r="C7" s="187" t="s">
        <v>305</v>
      </c>
      <c r="D7" s="127" t="s">
        <v>306</v>
      </c>
      <c r="E7" s="128" t="s">
        <v>307</v>
      </c>
      <c r="F7" s="187" t="s">
        <v>305</v>
      </c>
      <c r="G7" s="127" t="s">
        <v>306</v>
      </c>
      <c r="H7" s="128" t="s">
        <v>307</v>
      </c>
      <c r="I7" s="187" t="s">
        <v>305</v>
      </c>
      <c r="J7" s="127" t="s">
        <v>306</v>
      </c>
      <c r="K7" s="128" t="s">
        <v>307</v>
      </c>
      <c r="L7" s="187" t="s">
        <v>305</v>
      </c>
      <c r="M7" s="127" t="s">
        <v>306</v>
      </c>
      <c r="N7" s="128" t="s">
        <v>307</v>
      </c>
      <c r="O7" s="187" t="s">
        <v>305</v>
      </c>
      <c r="P7" s="127" t="s">
        <v>306</v>
      </c>
      <c r="Q7" s="128" t="s">
        <v>307</v>
      </c>
      <c r="R7" s="77"/>
      <c r="S7" s="77"/>
      <c r="T7" s="77"/>
      <c r="U7" s="77"/>
      <c r="V7" s="77"/>
    </row>
    <row r="8" spans="1:22" ht="15" customHeight="1">
      <c r="A8" s="26"/>
      <c r="B8" s="453" t="s">
        <v>538</v>
      </c>
      <c r="C8" s="452"/>
      <c r="D8" s="452"/>
      <c r="E8" s="455"/>
      <c r="F8" s="452"/>
      <c r="G8" s="452"/>
      <c r="H8" s="456"/>
      <c r="I8" s="452"/>
      <c r="J8" s="452"/>
      <c r="K8" s="456"/>
      <c r="L8" s="452"/>
      <c r="M8" s="452"/>
      <c r="N8" s="456"/>
      <c r="O8" s="452"/>
      <c r="P8" s="452"/>
      <c r="Q8" s="456"/>
      <c r="R8" s="77"/>
      <c r="S8" s="77"/>
      <c r="T8" s="77"/>
      <c r="U8" s="77"/>
      <c r="V8" s="77"/>
    </row>
    <row r="9" spans="1:22" ht="15" customHeight="1">
      <c r="A9" s="26"/>
      <c r="B9" s="285" t="s">
        <v>539</v>
      </c>
      <c r="C9" s="276">
        <v>89</v>
      </c>
      <c r="D9" s="565">
        <v>131</v>
      </c>
      <c r="E9" s="304">
        <v>145</v>
      </c>
      <c r="F9" s="212">
        <v>0</v>
      </c>
      <c r="G9" s="565">
        <v>187</v>
      </c>
      <c r="H9" s="304">
        <v>68</v>
      </c>
      <c r="I9" s="212">
        <v>0</v>
      </c>
      <c r="J9" s="565">
        <v>0</v>
      </c>
      <c r="K9" s="304">
        <v>0</v>
      </c>
      <c r="L9" s="212">
        <v>4</v>
      </c>
      <c r="M9" s="565">
        <v>0</v>
      </c>
      <c r="N9" s="304">
        <v>0</v>
      </c>
      <c r="O9" s="212">
        <v>93</v>
      </c>
      <c r="P9" s="565">
        <v>318</v>
      </c>
      <c r="Q9" s="304">
        <v>213</v>
      </c>
      <c r="R9" s="77"/>
      <c r="S9" s="77"/>
      <c r="T9" s="77"/>
      <c r="U9" s="77"/>
      <c r="V9" s="77"/>
    </row>
    <row r="10" spans="1:22" ht="15" customHeight="1">
      <c r="A10" s="26"/>
      <c r="B10" s="454" t="s">
        <v>133</v>
      </c>
      <c r="C10" s="661">
        <v>1844</v>
      </c>
      <c r="D10" s="566">
        <v>1713</v>
      </c>
      <c r="E10" s="292">
        <v>2292</v>
      </c>
      <c r="F10" s="660">
        <v>660</v>
      </c>
      <c r="G10" s="566">
        <v>981</v>
      </c>
      <c r="H10" s="292">
        <v>868</v>
      </c>
      <c r="I10" s="212">
        <v>266</v>
      </c>
      <c r="J10" s="566">
        <v>2</v>
      </c>
      <c r="K10" s="304">
        <v>309</v>
      </c>
      <c r="L10" s="212">
        <v>110</v>
      </c>
      <c r="M10" s="566">
        <v>121</v>
      </c>
      <c r="N10" s="304">
        <v>141</v>
      </c>
      <c r="O10" s="660">
        <v>2880</v>
      </c>
      <c r="P10" s="566">
        <v>2817</v>
      </c>
      <c r="Q10" s="292">
        <v>3610</v>
      </c>
      <c r="R10" s="77"/>
      <c r="S10" s="77"/>
      <c r="T10" s="77"/>
      <c r="U10" s="77"/>
      <c r="V10" s="77"/>
    </row>
    <row r="11" spans="1:22" ht="15" customHeight="1">
      <c r="A11" s="26"/>
      <c r="B11" s="454" t="s">
        <v>540</v>
      </c>
      <c r="C11" s="276">
        <v>16</v>
      </c>
      <c r="D11" s="565">
        <v>50</v>
      </c>
      <c r="E11" s="304">
        <v>11</v>
      </c>
      <c r="F11" s="212">
        <v>10</v>
      </c>
      <c r="G11" s="565">
        <v>10</v>
      </c>
      <c r="H11" s="304">
        <v>21</v>
      </c>
      <c r="I11" s="212">
        <v>2</v>
      </c>
      <c r="J11" s="565">
        <v>0</v>
      </c>
      <c r="K11" s="304">
        <v>1</v>
      </c>
      <c r="L11" s="212">
        <v>0</v>
      </c>
      <c r="M11" s="565">
        <v>0</v>
      </c>
      <c r="N11" s="304">
        <v>0</v>
      </c>
      <c r="O11" s="212">
        <v>28</v>
      </c>
      <c r="P11" s="565">
        <v>60</v>
      </c>
      <c r="Q11" s="304">
        <v>33</v>
      </c>
      <c r="R11" s="77"/>
      <c r="S11" s="77"/>
      <c r="T11" s="77"/>
      <c r="U11" s="77"/>
      <c r="V11" s="77"/>
    </row>
    <row r="12" spans="1:22" ht="15" customHeight="1">
      <c r="A12" s="26"/>
      <c r="B12" s="453" t="s">
        <v>541</v>
      </c>
      <c r="C12" s="452"/>
      <c r="D12" s="566"/>
      <c r="E12" s="455"/>
      <c r="F12" s="452"/>
      <c r="G12" s="566"/>
      <c r="H12" s="456"/>
      <c r="I12" s="452"/>
      <c r="J12" s="566"/>
      <c r="K12" s="456"/>
      <c r="L12" s="452"/>
      <c r="M12" s="566"/>
      <c r="N12" s="456"/>
      <c r="O12" s="452"/>
      <c r="P12" s="566"/>
      <c r="Q12" s="456"/>
      <c r="R12" s="77"/>
      <c r="S12" s="77"/>
      <c r="T12" s="77"/>
      <c r="U12" s="77"/>
      <c r="V12" s="77"/>
    </row>
    <row r="13" spans="1:22" ht="15" customHeight="1">
      <c r="A13" s="26"/>
      <c r="B13" s="454" t="s">
        <v>542</v>
      </c>
      <c r="C13" s="276">
        <v>88</v>
      </c>
      <c r="D13" s="566">
        <v>104</v>
      </c>
      <c r="E13" s="304">
        <v>246</v>
      </c>
      <c r="F13" s="212">
        <v>733</v>
      </c>
      <c r="G13" s="566">
        <v>1162</v>
      </c>
      <c r="H13" s="304">
        <v>1161</v>
      </c>
      <c r="I13" s="212">
        <v>7</v>
      </c>
      <c r="J13" s="566">
        <v>13</v>
      </c>
      <c r="K13" s="304">
        <v>23</v>
      </c>
      <c r="L13" s="212">
        <v>3</v>
      </c>
      <c r="M13" s="566">
        <v>0</v>
      </c>
      <c r="N13" s="304">
        <v>2</v>
      </c>
      <c r="O13" s="212">
        <v>831</v>
      </c>
      <c r="P13" s="566">
        <v>2110</v>
      </c>
      <c r="Q13" s="304">
        <v>1432</v>
      </c>
      <c r="R13" s="77"/>
      <c r="S13" s="77"/>
      <c r="T13" s="77"/>
      <c r="U13" s="77"/>
      <c r="V13" s="77"/>
    </row>
    <row r="14" spans="1:22" ht="15" customHeight="1">
      <c r="A14" s="26"/>
      <c r="B14" s="285" t="s">
        <v>543</v>
      </c>
      <c r="C14" s="276">
        <v>29</v>
      </c>
      <c r="D14" s="566">
        <v>42</v>
      </c>
      <c r="E14" s="304">
        <v>73</v>
      </c>
      <c r="F14" s="212">
        <v>176</v>
      </c>
      <c r="G14" s="566">
        <v>294</v>
      </c>
      <c r="H14" s="304">
        <v>170</v>
      </c>
      <c r="I14" s="212">
        <v>1</v>
      </c>
      <c r="J14" s="566">
        <v>0</v>
      </c>
      <c r="K14" s="304">
        <v>12</v>
      </c>
      <c r="L14" s="212">
        <v>6</v>
      </c>
      <c r="M14" s="566">
        <v>1</v>
      </c>
      <c r="N14" s="304">
        <v>8</v>
      </c>
      <c r="O14" s="212">
        <v>212</v>
      </c>
      <c r="P14" s="566">
        <v>337</v>
      </c>
      <c r="Q14" s="304">
        <v>263</v>
      </c>
      <c r="R14" s="77"/>
      <c r="S14" s="77"/>
      <c r="T14" s="77"/>
      <c r="U14" s="77"/>
      <c r="V14" s="77"/>
    </row>
    <row r="15" spans="1:22" ht="15" customHeight="1">
      <c r="A15" s="26"/>
      <c r="B15" s="453" t="s">
        <v>544</v>
      </c>
      <c r="C15" s="452"/>
      <c r="D15" s="566"/>
      <c r="E15" s="455"/>
      <c r="F15" s="452"/>
      <c r="G15" s="566"/>
      <c r="H15" s="456"/>
      <c r="I15" s="452"/>
      <c r="J15" s="566"/>
      <c r="K15" s="456"/>
      <c r="L15" s="452"/>
      <c r="M15" s="566"/>
      <c r="N15" s="456"/>
      <c r="O15" s="452"/>
      <c r="P15" s="566"/>
      <c r="Q15" s="456"/>
      <c r="R15" s="77"/>
      <c r="S15" s="77"/>
      <c r="T15" s="77"/>
      <c r="U15" s="77"/>
      <c r="V15" s="77"/>
    </row>
    <row r="16" spans="1:22" ht="15" customHeight="1">
      <c r="A16" s="26"/>
      <c r="B16" s="342" t="s">
        <v>545</v>
      </c>
      <c r="C16" s="276" t="s">
        <v>546</v>
      </c>
      <c r="D16" s="566" t="s">
        <v>546</v>
      </c>
      <c r="E16" s="566" t="s">
        <v>546</v>
      </c>
      <c r="F16" s="212" t="s">
        <v>546</v>
      </c>
      <c r="G16" s="566" t="s">
        <v>546</v>
      </c>
      <c r="H16" s="566" t="s">
        <v>546</v>
      </c>
      <c r="I16" s="212" t="s">
        <v>546</v>
      </c>
      <c r="J16" s="566" t="s">
        <v>546</v>
      </c>
      <c r="K16" s="304" t="s">
        <v>546</v>
      </c>
      <c r="L16" s="212" t="s">
        <v>546</v>
      </c>
      <c r="M16" s="566" t="s">
        <v>546</v>
      </c>
      <c r="N16" s="304" t="s">
        <v>546</v>
      </c>
      <c r="O16" s="212" t="s">
        <v>546</v>
      </c>
      <c r="P16" s="566" t="s">
        <v>546</v>
      </c>
      <c r="Q16" s="304" t="s">
        <v>546</v>
      </c>
      <c r="R16" s="77"/>
      <c r="S16" s="77"/>
      <c r="T16" s="77"/>
      <c r="U16" s="77"/>
      <c r="V16" s="77"/>
    </row>
    <row r="17" spans="1:22" ht="15" customHeight="1">
      <c r="A17" s="26"/>
      <c r="B17" s="342" t="s">
        <v>547</v>
      </c>
      <c r="C17" s="277">
        <v>1</v>
      </c>
      <c r="D17" s="567">
        <v>1</v>
      </c>
      <c r="E17" s="567">
        <v>1</v>
      </c>
      <c r="F17" s="222">
        <v>1</v>
      </c>
      <c r="G17" s="567">
        <v>1</v>
      </c>
      <c r="H17" s="567">
        <v>1</v>
      </c>
      <c r="I17" s="222">
        <v>1</v>
      </c>
      <c r="J17" s="567">
        <v>1</v>
      </c>
      <c r="K17" s="321">
        <v>1</v>
      </c>
      <c r="L17" s="222">
        <v>1</v>
      </c>
      <c r="M17" s="567">
        <v>1</v>
      </c>
      <c r="N17" s="321">
        <v>1</v>
      </c>
      <c r="O17" s="222">
        <v>1</v>
      </c>
      <c r="P17" s="567">
        <v>1</v>
      </c>
      <c r="Q17" s="321">
        <v>1</v>
      </c>
      <c r="R17" s="77"/>
      <c r="S17" s="77"/>
      <c r="T17" s="77"/>
      <c r="U17" s="77"/>
      <c r="V17" s="77"/>
    </row>
    <row r="18" spans="1:22" ht="15" customHeight="1">
      <c r="A18" s="26"/>
      <c r="B18" s="647"/>
      <c r="C18" s="647"/>
      <c r="D18" s="106"/>
      <c r="E18" s="130"/>
      <c r="F18" s="130"/>
      <c r="G18" s="106"/>
      <c r="H18" s="106"/>
      <c r="I18" s="106"/>
      <c r="J18" s="106"/>
      <c r="K18" s="106"/>
      <c r="L18" s="106"/>
      <c r="M18" s="106"/>
      <c r="N18" s="106"/>
      <c r="O18" s="106"/>
      <c r="P18" s="106"/>
      <c r="Q18" s="106"/>
      <c r="R18" s="106"/>
      <c r="S18" s="106"/>
      <c r="T18" s="106"/>
      <c r="U18" s="106"/>
      <c r="V18" s="106"/>
    </row>
    <row r="19" spans="1:22" ht="15" customHeight="1">
      <c r="A19" s="26"/>
      <c r="B19" s="118" t="s">
        <v>103</v>
      </c>
      <c r="C19" s="1059" t="s">
        <v>548</v>
      </c>
      <c r="D19" s="1060"/>
      <c r="E19" s="1060"/>
      <c r="F19" s="1060"/>
      <c r="G19" s="1060"/>
      <c r="H19" s="1060"/>
      <c r="I19" s="1060"/>
      <c r="J19" s="1060"/>
      <c r="K19" s="1060"/>
      <c r="L19" s="1060"/>
      <c r="M19" s="1060"/>
      <c r="N19" s="1060"/>
      <c r="O19" s="1060"/>
      <c r="P19" s="1060"/>
      <c r="Q19" s="1061"/>
      <c r="R19" s="106"/>
      <c r="S19" s="106"/>
      <c r="T19" s="106"/>
      <c r="U19" s="106"/>
      <c r="V19" s="106"/>
    </row>
    <row r="20" spans="1:22" ht="15" customHeight="1">
      <c r="A20" s="26"/>
      <c r="B20" s="118" t="s">
        <v>104</v>
      </c>
      <c r="C20" s="1059" t="s">
        <v>28</v>
      </c>
      <c r="D20" s="1060"/>
      <c r="E20" s="1060"/>
      <c r="F20" s="1060"/>
      <c r="G20" s="1060"/>
      <c r="H20" s="1060"/>
      <c r="I20" s="1060"/>
      <c r="J20" s="1060"/>
      <c r="K20" s="1060"/>
      <c r="L20" s="1060"/>
      <c r="M20" s="1060"/>
      <c r="N20" s="1060"/>
      <c r="O20" s="1060"/>
      <c r="P20" s="1060"/>
      <c r="Q20" s="1061"/>
      <c r="R20" s="106"/>
      <c r="S20" s="106"/>
      <c r="T20" s="106"/>
      <c r="U20" s="106"/>
      <c r="V20" s="106"/>
    </row>
    <row r="21" spans="1:22" ht="15" customHeight="1">
      <c r="A21" s="26"/>
      <c r="B21" s="118" t="s">
        <v>106</v>
      </c>
      <c r="C21" s="1059"/>
      <c r="D21" s="1060"/>
      <c r="E21" s="1060"/>
      <c r="F21" s="1060"/>
      <c r="G21" s="1060"/>
      <c r="H21" s="1060"/>
      <c r="I21" s="1060"/>
      <c r="J21" s="1060"/>
      <c r="K21" s="1060"/>
      <c r="L21" s="1060"/>
      <c r="M21" s="1060"/>
      <c r="N21" s="1060"/>
      <c r="O21" s="1060"/>
      <c r="P21" s="1060"/>
      <c r="Q21" s="1061"/>
      <c r="R21" s="106"/>
      <c r="S21" s="106"/>
      <c r="T21" s="106"/>
      <c r="U21" s="106"/>
      <c r="V21" s="106"/>
    </row>
    <row r="22" spans="1:22" ht="15">
      <c r="A22" s="26"/>
      <c r="B22" s="30"/>
      <c r="C22" s="12"/>
      <c r="D22" s="12"/>
      <c r="E22" s="12"/>
      <c r="F22" s="12"/>
      <c r="G22" s="12"/>
      <c r="H22" s="12"/>
      <c r="I22" s="12"/>
      <c r="J22" s="12"/>
      <c r="K22" s="12"/>
      <c r="L22" s="12"/>
      <c r="M22" s="12"/>
      <c r="N22" s="12"/>
      <c r="O22" s="12"/>
      <c r="P22" s="12"/>
      <c r="Q22" s="12"/>
      <c r="R22" s="12"/>
      <c r="S22" s="12"/>
      <c r="T22" s="12"/>
      <c r="U22" s="12"/>
      <c r="V22" s="12"/>
    </row>
    <row r="23" spans="1:22" ht="15">
      <c r="A23" s="26"/>
      <c r="B23" s="10"/>
      <c r="C23" s="12"/>
      <c r="D23" s="12"/>
      <c r="E23" s="12"/>
      <c r="F23" s="12"/>
      <c r="G23" s="12"/>
      <c r="H23" s="12"/>
      <c r="I23" s="12"/>
      <c r="J23" s="12"/>
      <c r="K23" s="12"/>
      <c r="L23" s="12"/>
      <c r="M23" s="12"/>
      <c r="N23" s="12"/>
      <c r="O23" s="12"/>
      <c r="P23" s="12"/>
      <c r="Q23" s="12"/>
      <c r="R23" s="12"/>
      <c r="S23" s="12"/>
      <c r="T23" s="12"/>
      <c r="U23" s="12"/>
      <c r="V23" s="12"/>
    </row>
    <row r="24" spans="1:22" s="71" customFormat="1" ht="20.100000000000001" customHeight="1">
      <c r="A24" s="26"/>
      <c r="B24" s="1053" t="s">
        <v>78</v>
      </c>
      <c r="C24" s="1054"/>
      <c r="D24" s="1054"/>
      <c r="E24" s="1054"/>
      <c r="F24" s="1054"/>
      <c r="G24" s="1054"/>
      <c r="H24" s="1054"/>
      <c r="I24" s="1054"/>
      <c r="J24" s="1054"/>
      <c r="K24" s="1054"/>
      <c r="L24" s="1054"/>
      <c r="M24" s="1054"/>
      <c r="N24" s="1054"/>
      <c r="O24" s="1054"/>
      <c r="P24" s="1054"/>
      <c r="Q24" s="1054"/>
    </row>
    <row r="25" spans="1:22" ht="15" customHeight="1">
      <c r="A25" s="26"/>
      <c r="B25" s="1057" t="s">
        <v>29</v>
      </c>
      <c r="C25" s="923" t="s">
        <v>88</v>
      </c>
      <c r="D25" s="919"/>
      <c r="E25" s="919"/>
      <c r="F25" s="919" t="s">
        <v>89</v>
      </c>
      <c r="G25" s="919"/>
      <c r="H25" s="919"/>
      <c r="I25" s="919" t="s">
        <v>90</v>
      </c>
      <c r="J25" s="919"/>
      <c r="K25" s="919"/>
      <c r="L25" s="919" t="s">
        <v>91</v>
      </c>
      <c r="M25" s="919"/>
      <c r="N25" s="920"/>
      <c r="O25" s="923" t="s">
        <v>92</v>
      </c>
      <c r="P25" s="919"/>
      <c r="Q25" s="919"/>
      <c r="R25" s="77"/>
      <c r="S25" s="77"/>
      <c r="T25" s="77"/>
      <c r="U25" s="77"/>
      <c r="V25" s="77"/>
    </row>
    <row r="26" spans="1:22" ht="15" customHeight="1">
      <c r="A26" s="26"/>
      <c r="B26" s="1058"/>
      <c r="C26" s="187" t="s">
        <v>305</v>
      </c>
      <c r="D26" s="127" t="s">
        <v>306</v>
      </c>
      <c r="E26" s="128" t="s">
        <v>307</v>
      </c>
      <c r="F26" s="187" t="s">
        <v>305</v>
      </c>
      <c r="G26" s="127" t="s">
        <v>306</v>
      </c>
      <c r="H26" s="128" t="s">
        <v>307</v>
      </c>
      <c r="I26" s="187" t="s">
        <v>305</v>
      </c>
      <c r="J26" s="127" t="s">
        <v>306</v>
      </c>
      <c r="K26" s="128" t="s">
        <v>307</v>
      </c>
      <c r="L26" s="187" t="s">
        <v>305</v>
      </c>
      <c r="M26" s="127" t="s">
        <v>306</v>
      </c>
      <c r="N26" s="128" t="s">
        <v>307</v>
      </c>
      <c r="O26" s="187" t="s">
        <v>305</v>
      </c>
      <c r="P26" s="127" t="s">
        <v>306</v>
      </c>
      <c r="Q26" s="834" t="s">
        <v>307</v>
      </c>
      <c r="R26" s="77"/>
      <c r="S26" s="77"/>
      <c r="T26" s="77"/>
      <c r="U26" s="77"/>
      <c r="V26" s="77"/>
    </row>
    <row r="27" spans="1:22" ht="15" customHeight="1">
      <c r="A27" s="846"/>
      <c r="B27" s="836" t="s">
        <v>549</v>
      </c>
      <c r="C27" s="212">
        <v>47</v>
      </c>
      <c r="D27" s="565">
        <v>47</v>
      </c>
      <c r="E27" s="304" t="s">
        <v>364</v>
      </c>
      <c r="F27" s="212">
        <v>47</v>
      </c>
      <c r="G27" s="565">
        <v>47</v>
      </c>
      <c r="H27" s="304" t="s">
        <v>364</v>
      </c>
      <c r="I27" s="212">
        <v>47</v>
      </c>
      <c r="J27" s="565">
        <v>47</v>
      </c>
      <c r="K27" s="304" t="s">
        <v>364</v>
      </c>
      <c r="L27" s="212">
        <v>47</v>
      </c>
      <c r="M27" s="565">
        <v>47</v>
      </c>
      <c r="N27" s="847" t="s">
        <v>364</v>
      </c>
      <c r="O27" s="212">
        <v>47</v>
      </c>
      <c r="P27" s="565">
        <v>47</v>
      </c>
      <c r="Q27" s="304" t="s">
        <v>364</v>
      </c>
      <c r="R27" s="77"/>
      <c r="S27" s="77"/>
      <c r="T27" s="77"/>
      <c r="U27" s="77"/>
      <c r="V27" s="77"/>
    </row>
    <row r="28" spans="1:22" ht="17.100000000000001" customHeight="1">
      <c r="A28" s="26"/>
      <c r="B28" s="418" t="s">
        <v>550</v>
      </c>
      <c r="C28" s="212">
        <v>165</v>
      </c>
      <c r="D28" s="565">
        <v>165</v>
      </c>
      <c r="E28" s="304" t="s">
        <v>364</v>
      </c>
      <c r="F28" s="212">
        <v>165</v>
      </c>
      <c r="G28" s="565">
        <v>165</v>
      </c>
      <c r="H28" s="304" t="s">
        <v>364</v>
      </c>
      <c r="I28" s="212">
        <v>165</v>
      </c>
      <c r="J28" s="565">
        <v>165</v>
      </c>
      <c r="K28" s="304" t="s">
        <v>364</v>
      </c>
      <c r="L28" s="212">
        <v>165</v>
      </c>
      <c r="M28" s="565">
        <v>165</v>
      </c>
      <c r="N28" s="304" t="s">
        <v>364</v>
      </c>
      <c r="O28" s="212">
        <v>165</v>
      </c>
      <c r="P28" s="565">
        <v>165</v>
      </c>
      <c r="Q28" s="304" t="s">
        <v>364</v>
      </c>
      <c r="R28" s="77"/>
      <c r="S28" s="77"/>
      <c r="T28" s="77"/>
      <c r="U28" s="77"/>
      <c r="V28" s="77"/>
    </row>
    <row r="29" spans="1:22" ht="17.100000000000001" customHeight="1">
      <c r="A29" s="26"/>
      <c r="B29" s="342" t="s">
        <v>551</v>
      </c>
      <c r="C29" s="212">
        <v>20</v>
      </c>
      <c r="D29" s="565">
        <v>20</v>
      </c>
      <c r="E29" s="304" t="s">
        <v>364</v>
      </c>
      <c r="F29" s="212">
        <v>7</v>
      </c>
      <c r="G29" s="565">
        <v>8</v>
      </c>
      <c r="H29" s="304" t="s">
        <v>364</v>
      </c>
      <c r="I29" s="212">
        <v>1</v>
      </c>
      <c r="J29" s="565">
        <v>1</v>
      </c>
      <c r="K29" s="304" t="s">
        <v>364</v>
      </c>
      <c r="L29" s="212">
        <v>5</v>
      </c>
      <c r="M29" s="565">
        <v>5</v>
      </c>
      <c r="N29" s="304" t="s">
        <v>364</v>
      </c>
      <c r="O29" s="212">
        <v>33</v>
      </c>
      <c r="P29" s="565">
        <v>34</v>
      </c>
      <c r="Q29" s="304" t="s">
        <v>364</v>
      </c>
      <c r="R29" s="77"/>
      <c r="S29" s="77"/>
      <c r="T29" s="77"/>
      <c r="U29" s="77"/>
      <c r="V29" s="77"/>
    </row>
    <row r="30" spans="1:22" ht="15" customHeight="1">
      <c r="A30" s="26"/>
      <c r="B30" s="106"/>
      <c r="C30" s="106"/>
      <c r="D30" s="106"/>
      <c r="E30" s="106"/>
      <c r="F30" s="106"/>
      <c r="G30" s="106"/>
      <c r="H30" s="106"/>
      <c r="I30" s="106"/>
      <c r="J30" s="106"/>
      <c r="K30" s="106"/>
      <c r="L30" s="106"/>
      <c r="M30" s="106"/>
      <c r="N30" s="106"/>
      <c r="O30" s="106"/>
      <c r="P30" s="106"/>
      <c r="Q30" s="106"/>
      <c r="R30" s="106"/>
      <c r="S30" s="106"/>
      <c r="T30" s="106"/>
      <c r="U30" s="106"/>
      <c r="V30" s="106"/>
    </row>
    <row r="31" spans="1:22" ht="15" customHeight="1">
      <c r="A31" s="26"/>
      <c r="B31" s="118" t="s">
        <v>103</v>
      </c>
      <c r="C31" s="1059" t="s">
        <v>552</v>
      </c>
      <c r="D31" s="1060"/>
      <c r="E31" s="1060"/>
      <c r="F31" s="1060"/>
      <c r="G31" s="1060"/>
      <c r="H31" s="1060"/>
      <c r="I31" s="1060"/>
      <c r="J31" s="1060"/>
      <c r="K31" s="1060"/>
      <c r="L31" s="1060"/>
      <c r="M31" s="1060"/>
      <c r="N31" s="1060"/>
      <c r="O31" s="1060"/>
      <c r="P31" s="1060"/>
      <c r="Q31" s="1061"/>
      <c r="R31" s="106"/>
      <c r="S31" s="106"/>
      <c r="T31" s="106"/>
      <c r="U31" s="106"/>
      <c r="V31" s="106"/>
    </row>
    <row r="32" spans="1:22" ht="15" customHeight="1">
      <c r="A32" s="26"/>
      <c r="B32" s="118" t="s">
        <v>104</v>
      </c>
      <c r="C32" s="1059" t="s">
        <v>28</v>
      </c>
      <c r="D32" s="1060"/>
      <c r="E32" s="1060"/>
      <c r="F32" s="1060"/>
      <c r="G32" s="1060"/>
      <c r="H32" s="1060"/>
      <c r="I32" s="1060"/>
      <c r="J32" s="1060"/>
      <c r="K32" s="1060"/>
      <c r="L32" s="1060"/>
      <c r="M32" s="1060"/>
      <c r="N32" s="1060"/>
      <c r="O32" s="1060"/>
      <c r="P32" s="1060"/>
      <c r="Q32" s="1061"/>
      <c r="R32" s="106"/>
      <c r="S32" s="106"/>
      <c r="T32" s="106"/>
      <c r="U32" s="106"/>
      <c r="V32" s="106"/>
    </row>
    <row r="33" spans="1:24" ht="18.75" customHeight="1">
      <c r="A33" s="846"/>
      <c r="B33" s="118" t="s">
        <v>106</v>
      </c>
      <c r="C33" s="914" t="s">
        <v>553</v>
      </c>
      <c r="D33" s="915"/>
      <c r="E33" s="915"/>
      <c r="F33" s="915"/>
      <c r="G33" s="915"/>
      <c r="H33" s="915"/>
      <c r="I33" s="915"/>
      <c r="J33" s="915"/>
      <c r="K33" s="915"/>
      <c r="L33" s="915"/>
      <c r="M33" s="915"/>
      <c r="N33" s="915"/>
      <c r="O33" s="915"/>
      <c r="P33" s="915"/>
      <c r="Q33" s="916"/>
      <c r="R33" s="106"/>
      <c r="S33" s="106"/>
      <c r="T33" s="106"/>
      <c r="U33" s="106"/>
      <c r="V33" s="106"/>
    </row>
    <row r="34" spans="1:24" ht="15" customHeight="1">
      <c r="A34" s="26"/>
      <c r="B34" s="116"/>
      <c r="C34" s="184"/>
      <c r="D34" s="184"/>
      <c r="E34" s="184"/>
      <c r="F34" s="184"/>
      <c r="G34" s="184"/>
      <c r="H34" s="184"/>
      <c r="I34" s="184"/>
      <c r="J34" s="184"/>
      <c r="K34" s="184"/>
      <c r="L34" s="184"/>
      <c r="M34" s="184"/>
      <c r="N34" s="184"/>
      <c r="O34" s="184"/>
      <c r="P34" s="184"/>
      <c r="Q34" s="184"/>
      <c r="R34" s="184"/>
      <c r="S34" s="184"/>
      <c r="T34" s="184"/>
      <c r="U34" s="184"/>
      <c r="V34" s="184"/>
    </row>
    <row r="35" spans="1:24" ht="15">
      <c r="A35" s="26"/>
      <c r="B35" s="10"/>
      <c r="C35" s="12"/>
      <c r="D35" s="12"/>
      <c r="E35" s="12"/>
      <c r="F35" s="12"/>
      <c r="G35" s="12"/>
      <c r="H35" s="12"/>
      <c r="I35" s="12"/>
      <c r="J35" s="12"/>
      <c r="K35" s="12"/>
      <c r="L35" s="12"/>
      <c r="M35" s="12"/>
      <c r="N35" s="12"/>
      <c r="O35" s="77"/>
      <c r="P35" s="12"/>
      <c r="Q35" s="12"/>
      <c r="R35" s="12"/>
      <c r="S35" s="12"/>
      <c r="T35" s="12"/>
      <c r="U35" s="12"/>
      <c r="V35" s="12"/>
    </row>
    <row r="36" spans="1:24" s="71" customFormat="1" ht="20.100000000000001" customHeight="1">
      <c r="A36" s="26"/>
      <c r="B36" s="952" t="s">
        <v>554</v>
      </c>
      <c r="C36" s="953"/>
      <c r="D36" s="953"/>
      <c r="E36" s="953"/>
      <c r="F36" s="953"/>
      <c r="G36" s="953"/>
      <c r="H36" s="953"/>
      <c r="I36" s="953"/>
      <c r="J36" s="953"/>
      <c r="K36" s="953"/>
      <c r="L36" s="953"/>
    </row>
    <row r="37" spans="1:24" ht="15" customHeight="1">
      <c r="A37" s="26"/>
      <c r="B37" s="650" t="s">
        <v>137</v>
      </c>
      <c r="C37" s="923" t="s">
        <v>88</v>
      </c>
      <c r="D37" s="920"/>
      <c r="E37" s="923" t="s">
        <v>89</v>
      </c>
      <c r="F37" s="919"/>
      <c r="G37" s="919" t="s">
        <v>90</v>
      </c>
      <c r="H37" s="919"/>
      <c r="I37" s="919" t="s">
        <v>91</v>
      </c>
      <c r="J37" s="919"/>
      <c r="K37" s="919" t="s">
        <v>92</v>
      </c>
      <c r="L37" s="919"/>
      <c r="N37" s="77"/>
      <c r="O37" s="77"/>
      <c r="P37" s="77"/>
      <c r="Q37" s="77"/>
      <c r="R37" s="77"/>
      <c r="S37" s="77"/>
      <c r="T37" s="77"/>
      <c r="U37" s="77"/>
      <c r="V37" s="77"/>
    </row>
    <row r="38" spans="1:24" ht="30" customHeight="1">
      <c r="A38" s="26"/>
      <c r="B38" s="457" t="s">
        <v>555</v>
      </c>
      <c r="C38" s="1055">
        <v>1449</v>
      </c>
      <c r="D38" s="1056"/>
      <c r="E38" s="1062">
        <v>597</v>
      </c>
      <c r="F38" s="1055"/>
      <c r="G38" s="1062">
        <v>332</v>
      </c>
      <c r="H38" s="1055"/>
      <c r="I38" s="1062">
        <v>624</v>
      </c>
      <c r="J38" s="1055"/>
      <c r="K38" s="1062">
        <v>3002</v>
      </c>
      <c r="L38" s="1064"/>
      <c r="M38" s="100"/>
      <c r="N38" s="77"/>
      <c r="O38" s="77"/>
      <c r="P38" s="77"/>
      <c r="Q38" s="77"/>
      <c r="R38" s="77"/>
      <c r="S38" s="77"/>
      <c r="T38" s="77"/>
      <c r="U38" s="77"/>
      <c r="V38" s="77"/>
    </row>
    <row r="39" spans="1:24" ht="30" customHeight="1">
      <c r="A39" s="846"/>
      <c r="B39" s="343" t="s">
        <v>556</v>
      </c>
      <c r="C39" s="1055">
        <v>9780</v>
      </c>
      <c r="D39" s="1056"/>
      <c r="E39" s="1062">
        <v>2600</v>
      </c>
      <c r="F39" s="1055"/>
      <c r="G39" s="1062">
        <v>615</v>
      </c>
      <c r="H39" s="1055"/>
      <c r="I39" s="1062">
        <v>1334</v>
      </c>
      <c r="J39" s="1055"/>
      <c r="K39" s="1062">
        <v>14329</v>
      </c>
      <c r="L39" s="1064"/>
      <c r="M39" s="848"/>
      <c r="N39" s="77"/>
      <c r="O39" s="77"/>
      <c r="P39" s="77"/>
      <c r="Q39" s="77"/>
      <c r="R39" s="77"/>
      <c r="S39" s="77"/>
      <c r="T39" s="77"/>
      <c r="U39" s="77"/>
      <c r="V39" s="77"/>
    </row>
    <row r="40" spans="1:24" ht="15" customHeight="1">
      <c r="A40" s="26"/>
      <c r="B40" s="116"/>
      <c r="C40" s="184"/>
      <c r="D40" s="184"/>
      <c r="E40" s="184"/>
      <c r="F40" s="184"/>
      <c r="G40" s="184"/>
      <c r="H40" s="184"/>
      <c r="I40" s="184"/>
      <c r="J40" s="184"/>
      <c r="K40" s="184"/>
      <c r="L40" s="184"/>
      <c r="M40" s="184"/>
      <c r="N40" s="184"/>
      <c r="O40" s="184"/>
      <c r="P40" s="184"/>
      <c r="Q40" s="184"/>
      <c r="R40" s="184"/>
      <c r="S40" s="184"/>
      <c r="T40" s="184"/>
      <c r="U40" s="184"/>
      <c r="V40" s="184"/>
    </row>
    <row r="41" spans="1:24" ht="15" customHeight="1">
      <c r="A41" s="26"/>
      <c r="B41" s="118" t="s">
        <v>103</v>
      </c>
      <c r="C41" s="914" t="s">
        <v>557</v>
      </c>
      <c r="D41" s="915"/>
      <c r="E41" s="915"/>
      <c r="F41" s="915"/>
      <c r="G41" s="915"/>
      <c r="H41" s="915"/>
      <c r="I41" s="915"/>
      <c r="J41" s="915"/>
      <c r="K41" s="915"/>
      <c r="L41" s="916"/>
      <c r="M41" s="184"/>
      <c r="N41" s="184"/>
      <c r="O41" s="184"/>
      <c r="P41" s="184"/>
      <c r="Q41" s="184"/>
      <c r="R41" s="184"/>
      <c r="S41" s="184"/>
      <c r="T41" s="184"/>
      <c r="U41" s="188"/>
      <c r="V41" s="188"/>
    </row>
    <row r="42" spans="1:24" ht="15" customHeight="1">
      <c r="A42" s="26"/>
      <c r="B42" s="118" t="s">
        <v>104</v>
      </c>
      <c r="C42" s="983" t="s">
        <v>28</v>
      </c>
      <c r="D42" s="1049"/>
      <c r="E42" s="1049"/>
      <c r="F42" s="1049"/>
      <c r="G42" s="1049"/>
      <c r="H42" s="1049"/>
      <c r="I42" s="1049"/>
      <c r="J42" s="1049"/>
      <c r="K42" s="1049"/>
      <c r="L42" s="1050"/>
      <c r="M42" s="184"/>
      <c r="N42" s="184"/>
      <c r="O42" s="184"/>
      <c r="P42" s="184"/>
      <c r="Q42" s="184"/>
      <c r="R42" s="184"/>
      <c r="S42" s="184"/>
      <c r="T42" s="184"/>
      <c r="U42" s="188"/>
      <c r="V42" s="188"/>
    </row>
    <row r="43" spans="1:24" ht="84" customHeight="1">
      <c r="A43" s="26"/>
      <c r="B43" s="118" t="s">
        <v>106</v>
      </c>
      <c r="C43" s="983" t="s">
        <v>558</v>
      </c>
      <c r="D43" s="1049"/>
      <c r="E43" s="1049"/>
      <c r="F43" s="1049"/>
      <c r="G43" s="1049"/>
      <c r="H43" s="1049"/>
      <c r="I43" s="1049"/>
      <c r="J43" s="1049"/>
      <c r="K43" s="1049"/>
      <c r="L43" s="1050"/>
      <c r="M43" s="184"/>
      <c r="N43" s="184"/>
      <c r="O43" s="184"/>
      <c r="P43" s="184"/>
      <c r="Q43" s="184"/>
      <c r="R43" s="184"/>
      <c r="S43" s="184"/>
      <c r="T43" s="184"/>
      <c r="U43" s="189"/>
      <c r="V43" s="189"/>
    </row>
    <row r="44" spans="1:24" ht="15">
      <c r="A44" s="26"/>
      <c r="B44" s="10"/>
      <c r="C44" s="12"/>
      <c r="D44" s="12"/>
      <c r="E44" s="12"/>
      <c r="F44" s="12"/>
      <c r="G44" s="12"/>
      <c r="H44" s="12"/>
      <c r="I44" s="12"/>
      <c r="J44" s="12"/>
      <c r="K44" s="12"/>
      <c r="L44" s="12"/>
      <c r="M44" s="12"/>
      <c r="N44" s="12"/>
      <c r="O44" s="12"/>
      <c r="P44" s="12"/>
      <c r="Q44" s="12"/>
      <c r="R44" s="12"/>
      <c r="S44" s="12"/>
      <c r="T44" s="12"/>
      <c r="U44" s="12"/>
      <c r="V44" s="12"/>
    </row>
    <row r="45" spans="1:24" ht="15">
      <c r="A45" s="26"/>
      <c r="B45" s="10"/>
      <c r="C45" s="12"/>
      <c r="D45" s="12"/>
      <c r="E45" s="12"/>
      <c r="F45" s="12"/>
      <c r="G45" s="12"/>
      <c r="H45" s="12"/>
      <c r="I45" s="12"/>
      <c r="J45" s="12"/>
      <c r="K45" s="12"/>
      <c r="L45" s="12"/>
      <c r="M45" s="12"/>
      <c r="N45" s="12"/>
      <c r="O45" s="12"/>
      <c r="P45" s="12"/>
      <c r="Q45" s="12"/>
      <c r="R45" s="12"/>
      <c r="S45" s="12"/>
      <c r="T45" s="12"/>
      <c r="U45" s="12"/>
      <c r="V45" s="77"/>
    </row>
    <row r="46" spans="1:24" s="71" customFormat="1" ht="20.100000000000001" customHeight="1">
      <c r="A46" s="26"/>
      <c r="B46" s="952" t="s">
        <v>79</v>
      </c>
      <c r="C46" s="953"/>
      <c r="D46" s="953"/>
      <c r="E46" s="953"/>
      <c r="F46" s="953"/>
      <c r="G46" s="953"/>
      <c r="H46" s="953"/>
      <c r="I46" s="953"/>
      <c r="J46" s="953"/>
      <c r="K46" s="953"/>
      <c r="L46" s="953"/>
      <c r="M46" s="953"/>
      <c r="N46" s="953"/>
      <c r="O46" s="953"/>
      <c r="P46" s="953"/>
      <c r="Q46" s="953"/>
      <c r="W46" s="91"/>
      <c r="X46" s="91"/>
    </row>
    <row r="47" spans="1:24" ht="15" customHeight="1">
      <c r="A47" s="26"/>
      <c r="B47" s="922" t="s">
        <v>137</v>
      </c>
      <c r="C47" s="923" t="s">
        <v>88</v>
      </c>
      <c r="D47" s="919"/>
      <c r="E47" s="920"/>
      <c r="F47" s="923" t="s">
        <v>89</v>
      </c>
      <c r="G47" s="919"/>
      <c r="H47" s="920"/>
      <c r="I47" s="923" t="s">
        <v>90</v>
      </c>
      <c r="J47" s="919"/>
      <c r="K47" s="920"/>
      <c r="L47" s="923" t="s">
        <v>91</v>
      </c>
      <c r="M47" s="919"/>
      <c r="N47" s="920"/>
      <c r="O47" s="923" t="s">
        <v>92</v>
      </c>
      <c r="P47" s="919"/>
      <c r="Q47" s="919"/>
      <c r="R47" s="77"/>
      <c r="S47" s="77"/>
      <c r="T47" s="77"/>
      <c r="U47" s="77"/>
      <c r="V47" s="77"/>
    </row>
    <row r="48" spans="1:24" ht="15" customHeight="1">
      <c r="A48" s="26"/>
      <c r="B48" s="979"/>
      <c r="C48" s="187" t="s">
        <v>305</v>
      </c>
      <c r="D48" s="127" t="s">
        <v>306</v>
      </c>
      <c r="E48" s="128" t="s">
        <v>307</v>
      </c>
      <c r="F48" s="187" t="s">
        <v>305</v>
      </c>
      <c r="G48" s="127" t="s">
        <v>306</v>
      </c>
      <c r="H48" s="128" t="s">
        <v>307</v>
      </c>
      <c r="I48" s="187" t="s">
        <v>305</v>
      </c>
      <c r="J48" s="127" t="s">
        <v>306</v>
      </c>
      <c r="K48" s="128" t="s">
        <v>307</v>
      </c>
      <c r="L48" s="187" t="s">
        <v>305</v>
      </c>
      <c r="M48" s="127" t="s">
        <v>306</v>
      </c>
      <c r="N48" s="128" t="s">
        <v>307</v>
      </c>
      <c r="O48" s="187" t="s">
        <v>305</v>
      </c>
      <c r="P48" s="127" t="s">
        <v>306</v>
      </c>
      <c r="Q48" s="128" t="s">
        <v>307</v>
      </c>
      <c r="R48" s="77"/>
      <c r="S48" s="77"/>
      <c r="T48" s="77"/>
      <c r="U48" s="77"/>
      <c r="V48" s="77"/>
    </row>
    <row r="49" spans="1:22" ht="15" customHeight="1">
      <c r="A49" s="26"/>
      <c r="B49" s="1066" t="s">
        <v>559</v>
      </c>
      <c r="C49" s="1066"/>
      <c r="D49" s="1066"/>
      <c r="E49" s="1066"/>
      <c r="F49" s="1066"/>
      <c r="G49" s="1066"/>
      <c r="H49" s="1066"/>
      <c r="I49" s="1066"/>
      <c r="J49" s="1066"/>
      <c r="K49" s="1066"/>
      <c r="L49" s="1066"/>
      <c r="M49" s="1066"/>
      <c r="N49" s="1066"/>
      <c r="O49" s="1066"/>
      <c r="P49" s="1066"/>
      <c r="Q49" s="1066"/>
      <c r="R49" s="77"/>
      <c r="S49" s="77"/>
      <c r="T49" s="77"/>
      <c r="U49" s="77"/>
      <c r="V49" s="77"/>
    </row>
    <row r="50" spans="1:22" ht="15" customHeight="1">
      <c r="A50" s="26"/>
      <c r="B50" s="320" t="s">
        <v>560</v>
      </c>
      <c r="C50" s="246">
        <v>2795949.1011085464</v>
      </c>
      <c r="D50" s="568">
        <v>2306389.4010782349</v>
      </c>
      <c r="E50" s="331">
        <v>3834592.66</v>
      </c>
      <c r="F50" s="246">
        <v>934765.38326495991</v>
      </c>
      <c r="G50" s="568">
        <v>178095.29965960004</v>
      </c>
      <c r="H50" s="331">
        <v>183895.5</v>
      </c>
      <c r="I50" s="246">
        <v>15022.65836084695</v>
      </c>
      <c r="J50" s="568">
        <v>111475.15739507842</v>
      </c>
      <c r="K50" s="331">
        <v>13073.59</v>
      </c>
      <c r="L50" s="246">
        <v>59128.623992230452</v>
      </c>
      <c r="M50" s="568">
        <v>62039.373086053296</v>
      </c>
      <c r="N50" s="331">
        <v>41150.31</v>
      </c>
      <c r="O50" s="246">
        <v>3804865.7667265832</v>
      </c>
      <c r="P50" s="568">
        <v>2657999.2312189667</v>
      </c>
      <c r="Q50" s="331">
        <v>4072712.06</v>
      </c>
      <c r="R50" s="77"/>
      <c r="S50" s="77"/>
      <c r="T50" s="77"/>
      <c r="U50" s="77"/>
      <c r="V50" s="77"/>
    </row>
    <row r="51" spans="1:22" ht="15" customHeight="1">
      <c r="A51" s="26"/>
      <c r="B51" s="320" t="s">
        <v>561</v>
      </c>
      <c r="C51" s="246">
        <v>478586.26546575315</v>
      </c>
      <c r="D51" s="568">
        <v>2153366.647286159</v>
      </c>
      <c r="E51" s="331">
        <v>2661098.9900000002</v>
      </c>
      <c r="F51" s="246">
        <v>141965.53234878974</v>
      </c>
      <c r="G51" s="568">
        <v>138053.82181156892</v>
      </c>
      <c r="H51" s="331">
        <v>128076.79</v>
      </c>
      <c r="I51" s="246">
        <v>14667.72570704278</v>
      </c>
      <c r="J51" s="568">
        <v>111475.15739507842</v>
      </c>
      <c r="K51" s="331">
        <v>5185.7700000000004</v>
      </c>
      <c r="L51" s="246">
        <v>3698.0639922304517</v>
      </c>
      <c r="M51" s="568">
        <v>62039.373086053296</v>
      </c>
      <c r="N51" s="331">
        <v>38120.11</v>
      </c>
      <c r="O51" s="246">
        <v>638917.58751381608</v>
      </c>
      <c r="P51" s="568">
        <v>2464934.9995788597</v>
      </c>
      <c r="Q51" s="331">
        <v>2832481.66</v>
      </c>
      <c r="R51" s="77"/>
      <c r="S51" s="77"/>
      <c r="T51" s="77"/>
      <c r="U51" s="77"/>
      <c r="V51" s="77"/>
    </row>
    <row r="52" spans="1:22" ht="15" customHeight="1">
      <c r="A52" s="26"/>
      <c r="B52" s="106"/>
      <c r="C52" s="106"/>
      <c r="D52" s="106"/>
      <c r="E52" s="106"/>
      <c r="F52" s="106"/>
      <c r="G52" s="106"/>
      <c r="H52" s="106"/>
      <c r="I52" s="106"/>
      <c r="J52" s="106"/>
      <c r="K52" s="106"/>
      <c r="L52" s="106"/>
      <c r="M52" s="106"/>
      <c r="N52" s="106"/>
      <c r="O52" s="106"/>
      <c r="P52" s="77"/>
      <c r="Q52" s="77"/>
      <c r="R52" s="77"/>
      <c r="S52" s="77"/>
      <c r="T52" s="77"/>
      <c r="U52" s="77"/>
      <c r="V52" s="77"/>
    </row>
    <row r="53" spans="1:22" ht="15" customHeight="1">
      <c r="A53" s="26"/>
      <c r="B53" s="124" t="s">
        <v>103</v>
      </c>
      <c r="C53" s="1065" t="s">
        <v>562</v>
      </c>
      <c r="D53" s="1065"/>
      <c r="E53" s="1065"/>
      <c r="F53" s="1065"/>
      <c r="G53" s="1065"/>
      <c r="H53" s="1065"/>
      <c r="I53" s="1065"/>
      <c r="J53" s="1065"/>
      <c r="K53" s="1065"/>
      <c r="L53" s="1065"/>
      <c r="M53" s="1065"/>
      <c r="N53" s="1065"/>
      <c r="O53" s="1065"/>
      <c r="P53" s="1065"/>
      <c r="Q53" s="1065"/>
      <c r="R53" s="77"/>
      <c r="S53" s="77"/>
      <c r="T53" s="77"/>
      <c r="U53" s="77"/>
      <c r="V53" s="77"/>
    </row>
    <row r="54" spans="1:22" ht="15" customHeight="1">
      <c r="A54" s="26"/>
      <c r="B54" s="124" t="s">
        <v>104</v>
      </c>
      <c r="C54" s="1065" t="s">
        <v>28</v>
      </c>
      <c r="D54" s="1065"/>
      <c r="E54" s="1065"/>
      <c r="F54" s="1065"/>
      <c r="G54" s="1065"/>
      <c r="H54" s="1065"/>
      <c r="I54" s="1065"/>
      <c r="J54" s="1065"/>
      <c r="K54" s="1065"/>
      <c r="L54" s="1065"/>
      <c r="M54" s="1065"/>
      <c r="N54" s="1065"/>
      <c r="O54" s="1065"/>
      <c r="P54" s="1065"/>
      <c r="Q54" s="1065"/>
      <c r="R54" s="77"/>
      <c r="S54" s="77"/>
      <c r="T54" s="77"/>
      <c r="U54" s="77"/>
      <c r="V54" s="77"/>
    </row>
    <row r="55" spans="1:22" ht="15" customHeight="1">
      <c r="B55" s="118" t="s">
        <v>106</v>
      </c>
      <c r="C55" s="947" t="s">
        <v>563</v>
      </c>
      <c r="D55" s="947"/>
      <c r="E55" s="947"/>
      <c r="F55" s="947"/>
      <c r="G55" s="947"/>
      <c r="H55" s="947"/>
      <c r="I55" s="947"/>
      <c r="J55" s="947"/>
      <c r="K55" s="947"/>
      <c r="L55" s="947"/>
      <c r="M55" s="947"/>
      <c r="N55" s="947"/>
      <c r="O55" s="947"/>
      <c r="P55" s="947"/>
      <c r="Q55" s="947"/>
      <c r="R55" s="77"/>
      <c r="S55" s="77"/>
      <c r="T55" s="77"/>
      <c r="U55" s="77"/>
      <c r="V55" s="77"/>
    </row>
    <row r="56" spans="1:22" ht="15" customHeight="1">
      <c r="B56" s="116"/>
      <c r="C56" s="184"/>
      <c r="D56" s="184"/>
      <c r="E56" s="184"/>
      <c r="F56" s="184"/>
      <c r="G56" s="184"/>
      <c r="H56" s="184"/>
      <c r="I56" s="184"/>
      <c r="J56" s="184"/>
      <c r="K56" s="184"/>
      <c r="L56" s="184"/>
      <c r="M56" s="184"/>
      <c r="N56" s="184"/>
      <c r="O56" s="184"/>
      <c r="P56" s="77"/>
      <c r="Q56" s="77"/>
      <c r="R56" s="77"/>
      <c r="S56" s="77"/>
      <c r="T56" s="77"/>
      <c r="U56" s="77"/>
      <c r="V56" s="77"/>
    </row>
  </sheetData>
  <mergeCells count="50">
    <mergeCell ref="C53:Q53"/>
    <mergeCell ref="C55:Q55"/>
    <mergeCell ref="C54:Q54"/>
    <mergeCell ref="B46:Q46"/>
    <mergeCell ref="C43:L43"/>
    <mergeCell ref="B47:B48"/>
    <mergeCell ref="B49:Q49"/>
    <mergeCell ref="C47:E47"/>
    <mergeCell ref="F47:H47"/>
    <mergeCell ref="I47:K47"/>
    <mergeCell ref="L47:N47"/>
    <mergeCell ref="O47:Q47"/>
    <mergeCell ref="G37:H37"/>
    <mergeCell ref="I37:J37"/>
    <mergeCell ref="C42:L42"/>
    <mergeCell ref="G38:H38"/>
    <mergeCell ref="I38:J38"/>
    <mergeCell ref="K38:L38"/>
    <mergeCell ref="K37:L37"/>
    <mergeCell ref="C39:D39"/>
    <mergeCell ref="E39:F39"/>
    <mergeCell ref="G39:H39"/>
    <mergeCell ref="I39:J39"/>
    <mergeCell ref="K39:L39"/>
    <mergeCell ref="B5:Q5"/>
    <mergeCell ref="C19:Q19"/>
    <mergeCell ref="C20:Q20"/>
    <mergeCell ref="C21:Q21"/>
    <mergeCell ref="B6:B7"/>
    <mergeCell ref="C6:E6"/>
    <mergeCell ref="F6:H6"/>
    <mergeCell ref="I6:K6"/>
    <mergeCell ref="L6:N6"/>
    <mergeCell ref="O6:Q6"/>
    <mergeCell ref="B36:L36"/>
    <mergeCell ref="C41:L41"/>
    <mergeCell ref="O25:Q25"/>
    <mergeCell ref="B24:Q24"/>
    <mergeCell ref="C38:D38"/>
    <mergeCell ref="C37:D37"/>
    <mergeCell ref="B25:B26"/>
    <mergeCell ref="C25:E25"/>
    <mergeCell ref="F25:H25"/>
    <mergeCell ref="I25:K25"/>
    <mergeCell ref="L25:N25"/>
    <mergeCell ref="C31:Q31"/>
    <mergeCell ref="C32:Q32"/>
    <mergeCell ref="C33:Q33"/>
    <mergeCell ref="E38:F38"/>
    <mergeCell ref="E37:F37"/>
  </mergeCells>
  <phoneticPr fontId="89" type="noConversion"/>
  <hyperlinks>
    <hyperlink ref="A1" location="'0_Content'!B6" display="Back to content" xr:uid="{6A494225-8491-43D1-8C63-DBC74E67B0C3}"/>
    <hyperlink ref="A2" location="'0.1_Index'!B3" display="Index" xr:uid="{8721C5C3-3B98-4183-9D32-A949CECBC5A4}"/>
  </hyperlinks>
  <pageMargins left="0.7" right="0.7" top="0.75" bottom="0.75" header="0.3" footer="0.3"/>
  <pageSetup paperSize="9" scale="38" orientation="landscape" r:id="rId1"/>
  <ignoredErrors>
    <ignoredError sqref="C7:Q7 C26:Q26 C48:Q48"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9952-0CC1-47CC-97D2-18086D01FADB}">
  <sheetPr>
    <tabColor rgb="FF004F95"/>
  </sheetPr>
  <dimension ref="A1:V32"/>
  <sheetViews>
    <sheetView showGridLines="0" zoomScale="96" zoomScaleNormal="60" workbookViewId="0">
      <pane ySplit="2" topLeftCell="A27" activePane="bottomLeft" state="frozen"/>
      <selection pane="bottomLeft" activeCell="I27" sqref="I27"/>
    </sheetView>
  </sheetViews>
  <sheetFormatPr defaultColWidth="8.5703125" defaultRowHeight="14.25"/>
  <cols>
    <col min="1" max="1" width="17" style="51" bestFit="1" customWidth="1"/>
    <col min="2" max="2" width="75.5703125" style="51" customWidth="1"/>
    <col min="3" max="7" width="15.5703125" style="51" customWidth="1"/>
    <col min="8" max="17" width="15.5703125" style="77" customWidth="1"/>
    <col min="18" max="19" width="11.42578125" style="77" customWidth="1"/>
    <col min="20" max="20" width="12.42578125" style="77" customWidth="1"/>
    <col min="21" max="22" width="11.42578125" style="77" customWidth="1"/>
    <col min="23" max="16384" width="8.5703125" style="77"/>
  </cols>
  <sheetData>
    <row r="1" spans="1:22" ht="15">
      <c r="A1" s="26" t="s">
        <v>27</v>
      </c>
      <c r="C1" s="4"/>
      <c r="D1" s="4"/>
      <c r="E1" s="4"/>
      <c r="F1" s="4"/>
      <c r="G1" s="4"/>
      <c r="H1" s="4"/>
      <c r="I1" s="4"/>
      <c r="J1" s="4"/>
      <c r="K1" s="4"/>
      <c r="L1" s="4"/>
      <c r="M1" s="4"/>
      <c r="N1" s="4"/>
      <c r="O1" s="4"/>
      <c r="P1" s="4"/>
      <c r="Q1" s="4"/>
      <c r="R1" s="4"/>
      <c r="S1" s="4"/>
      <c r="T1" s="4"/>
      <c r="U1" s="4"/>
      <c r="V1" s="4"/>
    </row>
    <row r="2" spans="1:22" ht="15">
      <c r="A2" s="26" t="s">
        <v>85</v>
      </c>
    </row>
    <row r="3" spans="1:22" s="71" customFormat="1" ht="20.100000000000001" customHeight="1">
      <c r="A3" s="88"/>
      <c r="B3" s="76" t="s">
        <v>80</v>
      </c>
    </row>
    <row r="4" spans="1:22" ht="15">
      <c r="A4" s="26"/>
    </row>
    <row r="5" spans="1:22" s="71" customFormat="1" ht="20.100000000000001" customHeight="1">
      <c r="A5" s="88"/>
      <c r="B5" s="1053" t="s">
        <v>81</v>
      </c>
      <c r="C5" s="1054"/>
      <c r="D5" s="1054"/>
      <c r="E5" s="1054"/>
      <c r="F5" s="1054"/>
      <c r="G5" s="1054"/>
      <c r="H5" s="1054"/>
      <c r="I5" s="1054"/>
      <c r="J5" s="1054"/>
      <c r="K5" s="1054"/>
      <c r="L5" s="1054"/>
      <c r="M5" s="1054"/>
      <c r="N5" s="1054"/>
      <c r="O5" s="1054"/>
      <c r="P5" s="1054"/>
      <c r="Q5" s="1054"/>
    </row>
    <row r="6" spans="1:22" ht="15" customHeight="1">
      <c r="A6" s="77"/>
      <c r="B6" s="921" t="s">
        <v>29</v>
      </c>
      <c r="C6" s="923" t="s">
        <v>88</v>
      </c>
      <c r="D6" s="919"/>
      <c r="E6" s="919"/>
      <c r="F6" s="919" t="s">
        <v>89</v>
      </c>
      <c r="G6" s="919"/>
      <c r="H6" s="919"/>
      <c r="I6" s="919" t="s">
        <v>90</v>
      </c>
      <c r="J6" s="919"/>
      <c r="K6" s="919"/>
      <c r="L6" s="919" t="s">
        <v>91</v>
      </c>
      <c r="M6" s="919"/>
      <c r="N6" s="920"/>
      <c r="O6" s="923" t="s">
        <v>92</v>
      </c>
      <c r="P6" s="919"/>
      <c r="Q6" s="919"/>
    </row>
    <row r="7" spans="1:22" ht="15" customHeight="1">
      <c r="A7" s="77"/>
      <c r="B7" s="921"/>
      <c r="C7" s="104" t="s">
        <v>93</v>
      </c>
      <c r="D7" s="104" t="s">
        <v>94</v>
      </c>
      <c r="E7" s="105" t="s">
        <v>95</v>
      </c>
      <c r="F7" s="104" t="s">
        <v>93</v>
      </c>
      <c r="G7" s="104" t="s">
        <v>94</v>
      </c>
      <c r="H7" s="105" t="s">
        <v>95</v>
      </c>
      <c r="I7" s="104" t="s">
        <v>93</v>
      </c>
      <c r="J7" s="104" t="s">
        <v>94</v>
      </c>
      <c r="K7" s="105" t="s">
        <v>95</v>
      </c>
      <c r="L7" s="104" t="s">
        <v>93</v>
      </c>
      <c r="M7" s="104" t="s">
        <v>94</v>
      </c>
      <c r="N7" s="105" t="s">
        <v>95</v>
      </c>
      <c r="O7" s="104" t="s">
        <v>93</v>
      </c>
      <c r="P7" s="104" t="s">
        <v>94</v>
      </c>
      <c r="Q7" s="105" t="s">
        <v>95</v>
      </c>
    </row>
    <row r="8" spans="1:22" ht="17.100000000000001" customHeight="1">
      <c r="A8" s="77"/>
      <c r="B8" s="448" t="s">
        <v>564</v>
      </c>
      <c r="C8" s="278">
        <v>217706.29</v>
      </c>
      <c r="D8" s="458">
        <v>174859.78</v>
      </c>
      <c r="E8" s="458">
        <v>194182.78</v>
      </c>
      <c r="F8" s="278">
        <v>67748.28</v>
      </c>
      <c r="G8" s="458">
        <v>81927.336095201608</v>
      </c>
      <c r="H8" s="458">
        <v>85716</v>
      </c>
      <c r="I8" s="278">
        <v>14136</v>
      </c>
      <c r="J8" s="458">
        <v>57846.904273457621</v>
      </c>
      <c r="K8" s="458">
        <v>70371.117565501496</v>
      </c>
      <c r="L8" s="278">
        <v>70970</v>
      </c>
      <c r="M8" s="458">
        <v>131930</v>
      </c>
      <c r="N8" s="458">
        <v>134040</v>
      </c>
      <c r="O8" s="463">
        <v>370560.57</v>
      </c>
      <c r="P8" s="463">
        <v>446564.020368659</v>
      </c>
      <c r="Q8" s="816">
        <v>484309.89756550197</v>
      </c>
      <c r="R8" s="96"/>
      <c r="S8" s="96"/>
      <c r="T8" s="96"/>
    </row>
    <row r="9" spans="1:22" ht="15" customHeight="1">
      <c r="A9" s="77"/>
      <c r="B9" s="190"/>
      <c r="C9" s="191"/>
      <c r="D9" s="192"/>
      <c r="E9" s="192"/>
      <c r="F9" s="192"/>
      <c r="G9" s="191"/>
      <c r="H9" s="192"/>
      <c r="I9" s="192"/>
      <c r="J9" s="192"/>
      <c r="K9" s="191"/>
      <c r="L9" s="192"/>
      <c r="M9" s="192"/>
      <c r="N9" s="192"/>
      <c r="O9" s="192"/>
      <c r="P9" s="192"/>
      <c r="Q9" s="192"/>
      <c r="R9" s="193"/>
      <c r="S9" s="191"/>
    </row>
    <row r="10" spans="1:22" ht="15" customHeight="1">
      <c r="A10" s="77"/>
      <c r="B10" s="124" t="s">
        <v>103</v>
      </c>
      <c r="C10" s="1023" t="s">
        <v>565</v>
      </c>
      <c r="D10" s="1024"/>
      <c r="E10" s="1024"/>
      <c r="F10" s="1024"/>
      <c r="G10" s="1024"/>
      <c r="H10" s="1024"/>
      <c r="I10" s="1024"/>
      <c r="J10" s="1024"/>
      <c r="K10" s="1024"/>
      <c r="L10" s="1024"/>
      <c r="M10" s="1024"/>
      <c r="N10" s="1024"/>
      <c r="O10" s="1024"/>
      <c r="P10" s="1024"/>
      <c r="Q10" s="1024"/>
      <c r="R10" s="193"/>
      <c r="S10" s="193"/>
      <c r="T10" s="193"/>
      <c r="U10" s="193"/>
      <c r="V10" s="193"/>
    </row>
    <row r="11" spans="1:22" ht="15" customHeight="1">
      <c r="A11" s="77"/>
      <c r="B11" s="118" t="s">
        <v>104</v>
      </c>
      <c r="C11" s="1023" t="s">
        <v>28</v>
      </c>
      <c r="D11" s="1024"/>
      <c r="E11" s="1024"/>
      <c r="F11" s="1024"/>
      <c r="G11" s="1024"/>
      <c r="H11" s="1024"/>
      <c r="I11" s="1024"/>
      <c r="J11" s="1024"/>
      <c r="K11" s="1024"/>
      <c r="L11" s="1024"/>
      <c r="M11" s="1024"/>
      <c r="N11" s="1024"/>
      <c r="O11" s="1024"/>
      <c r="P11" s="1024"/>
      <c r="Q11" s="1024"/>
      <c r="R11" s="193"/>
      <c r="S11" s="193"/>
      <c r="T11" s="193"/>
      <c r="U11" s="193"/>
      <c r="V11" s="193"/>
    </row>
    <row r="12" spans="1:22" ht="15" customHeight="1">
      <c r="A12" s="77"/>
      <c r="B12" s="118" t="s">
        <v>106</v>
      </c>
      <c r="C12" s="1023" t="s">
        <v>566</v>
      </c>
      <c r="D12" s="1024"/>
      <c r="E12" s="1024"/>
      <c r="F12" s="1024"/>
      <c r="G12" s="1024"/>
      <c r="H12" s="1024"/>
      <c r="I12" s="1024"/>
      <c r="J12" s="1024"/>
      <c r="K12" s="1024"/>
      <c r="L12" s="1024"/>
      <c r="M12" s="1024"/>
      <c r="N12" s="1024"/>
      <c r="O12" s="1024"/>
      <c r="P12" s="1024"/>
      <c r="Q12" s="1024"/>
      <c r="R12" s="193"/>
      <c r="S12" s="193"/>
      <c r="T12" s="193"/>
      <c r="U12" s="193"/>
      <c r="V12" s="193"/>
    </row>
    <row r="13" spans="1:22" ht="15" customHeight="1">
      <c r="A13" s="77"/>
      <c r="B13" s="77"/>
      <c r="C13" s="77"/>
      <c r="D13" s="77"/>
      <c r="E13" s="77"/>
      <c r="F13" s="77"/>
      <c r="G13" s="77"/>
    </row>
    <row r="14" spans="1:22" ht="15" customHeight="1">
      <c r="A14" s="77"/>
      <c r="B14" s="77"/>
      <c r="C14" s="77"/>
      <c r="D14" s="77"/>
      <c r="E14" s="77"/>
      <c r="F14" s="77"/>
      <c r="G14" s="77"/>
    </row>
    <row r="15" spans="1:22" ht="20.100000000000001" customHeight="1">
      <c r="B15" s="1070" t="s">
        <v>82</v>
      </c>
      <c r="C15" s="935"/>
      <c r="D15" s="935"/>
      <c r="E15" s="935"/>
      <c r="F15" s="935"/>
      <c r="G15" s="935"/>
      <c r="H15" s="935"/>
      <c r="I15" s="935"/>
      <c r="J15" s="935"/>
      <c r="K15" s="935"/>
      <c r="L15" s="935"/>
      <c r="M15" s="935"/>
      <c r="N15" s="935"/>
    </row>
    <row r="16" spans="1:22" ht="15">
      <c r="B16" s="483"/>
      <c r="C16" s="923" t="s">
        <v>88</v>
      </c>
      <c r="D16" s="919"/>
      <c r="E16" s="920"/>
      <c r="F16" s="923" t="s">
        <v>89</v>
      </c>
      <c r="G16" s="919"/>
      <c r="H16" s="919"/>
      <c r="I16" s="919" t="s">
        <v>90</v>
      </c>
      <c r="J16" s="919"/>
      <c r="K16" s="919"/>
      <c r="L16" s="1008" t="s">
        <v>91</v>
      </c>
      <c r="M16" s="1008"/>
      <c r="N16" s="1008"/>
    </row>
    <row r="17" spans="2:14" ht="24" customHeight="1">
      <c r="B17" s="648" t="s">
        <v>567</v>
      </c>
      <c r="C17" s="1073" t="s">
        <v>568</v>
      </c>
      <c r="D17" s="1074"/>
      <c r="E17" s="1074"/>
      <c r="F17" s="1074"/>
      <c r="G17" s="1074"/>
      <c r="H17" s="1074"/>
      <c r="I17" s="1074"/>
      <c r="J17" s="1074"/>
      <c r="K17" s="1074"/>
      <c r="L17" s="1074"/>
      <c r="M17" s="1074"/>
      <c r="N17" s="1075"/>
    </row>
    <row r="18" spans="2:14" ht="408.75" customHeight="1">
      <c r="B18" s="646" t="s">
        <v>569</v>
      </c>
      <c r="C18" s="1076" t="s">
        <v>570</v>
      </c>
      <c r="D18" s="1077"/>
      <c r="E18" s="1077"/>
      <c r="F18" s="1077" t="s">
        <v>571</v>
      </c>
      <c r="G18" s="1078"/>
      <c r="H18" s="1079"/>
      <c r="I18" s="1080" t="s">
        <v>572</v>
      </c>
      <c r="J18" s="1081"/>
      <c r="K18" s="1081"/>
      <c r="L18" s="1077" t="s">
        <v>573</v>
      </c>
      <c r="M18" s="1078"/>
      <c r="N18" s="1079"/>
    </row>
    <row r="19" spans="2:14">
      <c r="B19" s="468"/>
      <c r="C19" s="468"/>
      <c r="D19" s="468"/>
      <c r="E19" s="468"/>
      <c r="F19" s="468"/>
      <c r="G19" s="468"/>
      <c r="H19" s="468"/>
      <c r="I19" s="468"/>
      <c r="J19" s="468"/>
      <c r="K19" s="468"/>
      <c r="L19" s="468"/>
      <c r="M19" s="468"/>
      <c r="N19" s="468"/>
    </row>
    <row r="20" spans="2:14">
      <c r="B20" s="124" t="s">
        <v>103</v>
      </c>
      <c r="C20" s="1023" t="s">
        <v>565</v>
      </c>
      <c r="D20" s="1024"/>
      <c r="E20" s="1024"/>
      <c r="F20" s="1024"/>
      <c r="G20" s="1024"/>
      <c r="H20" s="1024"/>
      <c r="I20" s="1024"/>
      <c r="J20" s="1024"/>
      <c r="K20" s="1024"/>
      <c r="L20" s="1024"/>
      <c r="M20" s="1024"/>
      <c r="N20" s="1025"/>
    </row>
    <row r="21" spans="2:14">
      <c r="B21" s="124" t="s">
        <v>104</v>
      </c>
      <c r="C21" s="1023" t="s">
        <v>28</v>
      </c>
      <c r="D21" s="1024"/>
      <c r="E21" s="1024"/>
      <c r="F21" s="1024"/>
      <c r="G21" s="1024"/>
      <c r="H21" s="1024"/>
      <c r="I21" s="1024"/>
      <c r="J21" s="1024"/>
      <c r="K21" s="1024"/>
      <c r="L21" s="1024"/>
      <c r="M21" s="1024"/>
      <c r="N21" s="1025"/>
    </row>
    <row r="22" spans="2:14" ht="14.25" customHeight="1">
      <c r="B22" s="124" t="s">
        <v>106</v>
      </c>
      <c r="C22" s="1023"/>
      <c r="D22" s="1024"/>
      <c r="E22" s="1024"/>
      <c r="F22" s="1024"/>
      <c r="G22" s="1024"/>
      <c r="H22" s="1024"/>
      <c r="I22" s="1024"/>
      <c r="J22" s="1024"/>
      <c r="K22" s="1024"/>
      <c r="L22" s="1024"/>
      <c r="M22" s="1024"/>
      <c r="N22" s="1025"/>
    </row>
    <row r="26" spans="2:14" ht="20.100000000000001" customHeight="1">
      <c r="B26" s="1054" t="s">
        <v>83</v>
      </c>
      <c r="C26" s="1054"/>
      <c r="D26" s="1054"/>
      <c r="E26" s="1054"/>
      <c r="F26" s="1054"/>
      <c r="G26" s="1054"/>
      <c r="H26" s="1054"/>
    </row>
    <row r="27" spans="2:14" ht="355.5" customHeight="1">
      <c r="B27" s="470" t="s">
        <v>574</v>
      </c>
      <c r="C27" s="1071" t="s">
        <v>575</v>
      </c>
      <c r="D27" s="1071"/>
      <c r="E27" s="1071"/>
      <c r="F27" s="1071"/>
      <c r="G27" s="1071"/>
      <c r="H27" s="1071"/>
    </row>
    <row r="28" spans="2:14" ht="105" customHeight="1">
      <c r="B28" s="663" t="s">
        <v>576</v>
      </c>
      <c r="C28" s="1072" t="s">
        <v>577</v>
      </c>
      <c r="D28" s="1072"/>
      <c r="E28" s="1072"/>
      <c r="F28" s="1072"/>
      <c r="G28" s="1072"/>
      <c r="H28" s="1072"/>
    </row>
    <row r="29" spans="2:14">
      <c r="H29" s="51"/>
    </row>
    <row r="30" spans="2:14" ht="14.25" customHeight="1">
      <c r="B30" s="124" t="s">
        <v>103</v>
      </c>
      <c r="C30" s="1067" t="s">
        <v>310</v>
      </c>
      <c r="D30" s="1068"/>
      <c r="E30" s="1068"/>
      <c r="F30" s="1068"/>
      <c r="G30" s="1068"/>
      <c r="H30" s="1069"/>
    </row>
    <row r="31" spans="2:14">
      <c r="B31" s="124" t="s">
        <v>104</v>
      </c>
      <c r="C31" s="1023" t="s">
        <v>28</v>
      </c>
      <c r="D31" s="1024"/>
      <c r="E31" s="1024"/>
      <c r="F31" s="1024"/>
      <c r="G31" s="1024"/>
      <c r="H31" s="1025"/>
    </row>
    <row r="32" spans="2:14">
      <c r="B32" s="124" t="s">
        <v>106</v>
      </c>
      <c r="C32" s="1023"/>
      <c r="D32" s="1024"/>
      <c r="E32" s="1024"/>
      <c r="F32" s="1024"/>
      <c r="G32" s="1024"/>
      <c r="H32" s="1025"/>
    </row>
  </sheetData>
  <mergeCells count="29">
    <mergeCell ref="C20:N20"/>
    <mergeCell ref="C21:N21"/>
    <mergeCell ref="C27:H27"/>
    <mergeCell ref="C28:H28"/>
    <mergeCell ref="C17:N17"/>
    <mergeCell ref="C18:E18"/>
    <mergeCell ref="F18:H18"/>
    <mergeCell ref="I18:K18"/>
    <mergeCell ref="L18:N18"/>
    <mergeCell ref="B15:N15"/>
    <mergeCell ref="C16:E16"/>
    <mergeCell ref="F16:H16"/>
    <mergeCell ref="I16:K16"/>
    <mergeCell ref="L16:N16"/>
    <mergeCell ref="B5:Q5"/>
    <mergeCell ref="C10:Q10"/>
    <mergeCell ref="C11:Q11"/>
    <mergeCell ref="C12:Q12"/>
    <mergeCell ref="B6:B7"/>
    <mergeCell ref="C6:E6"/>
    <mergeCell ref="F6:H6"/>
    <mergeCell ref="I6:K6"/>
    <mergeCell ref="L6:N6"/>
    <mergeCell ref="O6:Q6"/>
    <mergeCell ref="C30:H30"/>
    <mergeCell ref="C31:H31"/>
    <mergeCell ref="C32:H32"/>
    <mergeCell ref="C22:N22"/>
    <mergeCell ref="B26:H26"/>
  </mergeCells>
  <phoneticPr fontId="89" type="noConversion"/>
  <hyperlinks>
    <hyperlink ref="A1" location="'0_Content'!B6" display="Back to content" xr:uid="{59311BE1-F289-4B26-8D89-04ECF640E518}"/>
    <hyperlink ref="A2" location="'0.1_Index'!B3" display="Index" xr:uid="{E119AE54-29D0-40E1-8D64-F73C9FA6202F}"/>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5B7E-C238-4AB3-80FB-0EF58308D7B6}">
  <sheetPr>
    <tabColor rgb="FF004F95"/>
  </sheetPr>
  <dimension ref="A1:Q42"/>
  <sheetViews>
    <sheetView showGridLines="0" zoomScale="122" zoomScaleNormal="85" workbookViewId="0">
      <pane ySplit="2" topLeftCell="A23" activePane="bottomLeft" state="frozen"/>
      <selection pane="bottomLeft" activeCell="O25" sqref="O25"/>
    </sheetView>
  </sheetViews>
  <sheetFormatPr defaultColWidth="9.28515625" defaultRowHeight="14.25"/>
  <cols>
    <col min="1" max="1" width="17.42578125" style="77" customWidth="1"/>
    <col min="2" max="2" width="83.5703125" style="77" customWidth="1"/>
    <col min="3" max="3" width="18.42578125" style="77" customWidth="1"/>
    <col min="4" max="4" width="10.5703125" style="77" bestFit="1" customWidth="1"/>
    <col min="5" max="5" width="14" style="77" customWidth="1"/>
    <col min="6" max="6" width="11.5703125" style="77" bestFit="1" customWidth="1"/>
    <col min="7" max="9" width="10.5703125" style="77" bestFit="1" customWidth="1"/>
    <col min="10" max="10" width="12.42578125" style="77" customWidth="1"/>
    <col min="11" max="11" width="10.5703125" style="77" bestFit="1" customWidth="1"/>
    <col min="12" max="12" width="10.42578125" style="77" customWidth="1"/>
    <col min="13" max="13" width="11.5703125" style="77" bestFit="1" customWidth="1"/>
    <col min="14" max="14" width="10.5703125" style="77" bestFit="1" customWidth="1"/>
    <col min="15" max="15" width="11.5703125" style="812" bestFit="1" customWidth="1"/>
    <col min="16" max="16" width="10.42578125" style="77" customWidth="1"/>
    <col min="17" max="16384" width="9.28515625" style="77"/>
  </cols>
  <sheetData>
    <row r="1" spans="1:16" ht="15">
      <c r="A1" s="26" t="s">
        <v>27</v>
      </c>
      <c r="B1" s="51"/>
      <c r="C1" s="51"/>
      <c r="D1" s="51"/>
      <c r="E1" s="51"/>
      <c r="F1" s="51"/>
      <c r="G1" s="51"/>
      <c r="H1" s="51"/>
      <c r="I1" s="51"/>
      <c r="J1" s="51"/>
      <c r="K1" s="51"/>
      <c r="L1" s="51"/>
      <c r="M1" s="51"/>
      <c r="N1" s="51"/>
      <c r="O1" s="813"/>
      <c r="P1" s="51"/>
    </row>
    <row r="2" spans="1:16" ht="15">
      <c r="A2" s="26" t="s">
        <v>85</v>
      </c>
      <c r="B2" s="51"/>
      <c r="C2" s="51"/>
      <c r="D2" s="51"/>
      <c r="E2" s="51"/>
      <c r="F2" s="51"/>
      <c r="G2" s="51"/>
      <c r="H2" s="51"/>
      <c r="I2" s="51"/>
      <c r="J2" s="51"/>
      <c r="K2" s="51"/>
      <c r="L2" s="51"/>
      <c r="M2" s="51"/>
      <c r="N2" s="51"/>
      <c r="O2" s="813"/>
      <c r="P2" s="51"/>
    </row>
    <row r="3" spans="1:16" s="71" customFormat="1" ht="20.100000000000001" customHeight="1">
      <c r="A3" s="88"/>
      <c r="B3" s="83" t="s">
        <v>84</v>
      </c>
      <c r="O3" s="814"/>
    </row>
    <row r="4" spans="1:16" ht="15">
      <c r="A4" s="26"/>
      <c r="B4" s="51"/>
      <c r="C4" s="51"/>
      <c r="D4" s="51"/>
      <c r="E4" s="51"/>
      <c r="F4" s="51"/>
      <c r="G4" s="51"/>
      <c r="H4" s="51"/>
      <c r="I4" s="51"/>
      <c r="J4" s="51"/>
      <c r="K4" s="51"/>
      <c r="L4" s="51"/>
      <c r="M4" s="51"/>
      <c r="N4" s="51"/>
      <c r="O4" s="813"/>
      <c r="P4" s="51"/>
    </row>
    <row r="5" spans="1:16" s="71" customFormat="1" ht="20.100000000000001" customHeight="1">
      <c r="A5" s="88"/>
      <c r="B5" s="1070" t="s">
        <v>578</v>
      </c>
      <c r="C5" s="935"/>
      <c r="D5" s="935"/>
      <c r="E5" s="935"/>
      <c r="F5" s="935"/>
      <c r="G5" s="935"/>
      <c r="H5" s="935"/>
      <c r="I5" s="935"/>
      <c r="J5" s="935"/>
      <c r="K5" s="935"/>
      <c r="L5" s="935"/>
      <c r="M5" s="935"/>
      <c r="N5" s="935"/>
      <c r="O5" s="935"/>
      <c r="P5" s="935"/>
    </row>
    <row r="6" spans="1:16" ht="35.1" customHeight="1">
      <c r="A6" s="554"/>
      <c r="B6" s="194" t="s">
        <v>29</v>
      </c>
      <c r="C6" s="469" t="s">
        <v>579</v>
      </c>
      <c r="D6" s="469" t="s">
        <v>488</v>
      </c>
      <c r="E6" s="469" t="s">
        <v>580</v>
      </c>
      <c r="F6" s="469" t="s">
        <v>490</v>
      </c>
      <c r="G6" s="469" t="s">
        <v>491</v>
      </c>
      <c r="H6" s="469" t="s">
        <v>492</v>
      </c>
      <c r="I6" s="469" t="s">
        <v>493</v>
      </c>
      <c r="J6" s="469" t="s">
        <v>494</v>
      </c>
      <c r="K6" s="469" t="s">
        <v>495</v>
      </c>
      <c r="L6" s="469" t="s">
        <v>496</v>
      </c>
      <c r="M6" s="469" t="s">
        <v>497</v>
      </c>
      <c r="N6" s="469" t="s">
        <v>498</v>
      </c>
      <c r="O6" s="885" t="s">
        <v>581</v>
      </c>
      <c r="P6" s="469" t="s">
        <v>91</v>
      </c>
    </row>
    <row r="7" spans="1:16" s="29" customFormat="1" ht="35.1" customHeight="1">
      <c r="B7" s="890" t="s">
        <v>1082</v>
      </c>
      <c r="C7" s="279">
        <v>2021</v>
      </c>
      <c r="D7" s="248">
        <v>14.9</v>
      </c>
      <c r="E7" s="248">
        <v>10</v>
      </c>
      <c r="F7" s="248">
        <v>10.3</v>
      </c>
      <c r="G7" s="248">
        <v>0.2</v>
      </c>
      <c r="H7" s="248">
        <v>17.600000000000001</v>
      </c>
      <c r="I7" s="248" t="s">
        <v>446</v>
      </c>
      <c r="J7" s="248">
        <v>13.5</v>
      </c>
      <c r="K7" s="248" t="s">
        <v>446</v>
      </c>
      <c r="L7" s="248" t="s">
        <v>582</v>
      </c>
      <c r="M7" s="248">
        <v>9.8000000000000007</v>
      </c>
      <c r="N7" s="248" t="s">
        <v>583</v>
      </c>
      <c r="O7" s="248" t="s">
        <v>446</v>
      </c>
      <c r="P7" s="248">
        <v>6.2</v>
      </c>
    </row>
    <row r="8" spans="1:16" s="29" customFormat="1" ht="35.1" customHeight="1">
      <c r="B8" s="890" t="s">
        <v>1083</v>
      </c>
      <c r="C8" s="279">
        <v>2022</v>
      </c>
      <c r="D8" s="891">
        <v>1.03</v>
      </c>
      <c r="E8" s="891">
        <v>0.61</v>
      </c>
      <c r="F8" s="891">
        <v>0.49</v>
      </c>
      <c r="G8" s="891">
        <v>0.27</v>
      </c>
      <c r="H8" s="891">
        <v>0.78</v>
      </c>
      <c r="I8" s="891">
        <v>0.55000000000000004</v>
      </c>
      <c r="J8" s="891">
        <v>0.59</v>
      </c>
      <c r="K8" s="248">
        <v>0.71</v>
      </c>
      <c r="L8" s="891">
        <v>0.28999999999999998</v>
      </c>
      <c r="M8" s="891">
        <v>0.39</v>
      </c>
      <c r="N8" s="891">
        <v>1.6</v>
      </c>
      <c r="O8" s="248">
        <v>0.15</v>
      </c>
      <c r="P8" s="891">
        <v>0.11</v>
      </c>
    </row>
    <row r="9" spans="1:16" s="29" customFormat="1" ht="35.1" customHeight="1">
      <c r="B9" s="892" t="s">
        <v>584</v>
      </c>
      <c r="C9" s="893">
        <v>2025</v>
      </c>
      <c r="D9" s="894">
        <v>10.29</v>
      </c>
      <c r="E9" s="894">
        <v>10.67</v>
      </c>
      <c r="F9" s="894">
        <v>3.98</v>
      </c>
      <c r="G9" s="894">
        <v>5.12</v>
      </c>
      <c r="H9" s="894">
        <v>11.59</v>
      </c>
      <c r="I9" s="894" t="s">
        <v>585</v>
      </c>
      <c r="J9" s="894">
        <v>12.67</v>
      </c>
      <c r="K9" s="894">
        <v>1.29</v>
      </c>
      <c r="L9" s="894">
        <v>5.21</v>
      </c>
      <c r="M9" s="894">
        <v>6.82</v>
      </c>
      <c r="N9" s="894" t="s">
        <v>586</v>
      </c>
      <c r="O9" s="248">
        <v>5.53</v>
      </c>
      <c r="P9" s="894">
        <v>3.24</v>
      </c>
    </row>
    <row r="10" spans="1:16" s="29" customFormat="1" ht="35.1" customHeight="1">
      <c r="B10" s="892" t="s">
        <v>587</v>
      </c>
      <c r="C10" s="893">
        <v>2025</v>
      </c>
      <c r="D10" s="1256">
        <v>11234.556</v>
      </c>
      <c r="E10" s="1256">
        <v>9567.6970000000001</v>
      </c>
      <c r="F10" s="1256">
        <v>20920.691999999999</v>
      </c>
      <c r="G10" s="1256">
        <v>7198.5749999999998</v>
      </c>
      <c r="H10" s="1256">
        <v>10346.093999999999</v>
      </c>
      <c r="I10" s="1256">
        <v>7901.5479999999998</v>
      </c>
      <c r="J10" s="1256">
        <v>10545.558999999999</v>
      </c>
      <c r="K10" s="1256">
        <v>8542.3760000000002</v>
      </c>
      <c r="L10" s="1256">
        <v>22724.528999999999</v>
      </c>
      <c r="M10" s="1256">
        <v>15283.925999999999</v>
      </c>
      <c r="N10" s="1256">
        <v>6499.2619999999997</v>
      </c>
      <c r="O10" s="1256">
        <v>47088.415000000001</v>
      </c>
      <c r="P10" s="1255">
        <v>60438.79</v>
      </c>
    </row>
    <row r="11" spans="1:16" s="29" customFormat="1" ht="35.1" customHeight="1">
      <c r="B11" s="892" t="s">
        <v>588</v>
      </c>
      <c r="C11" s="895">
        <v>2024</v>
      </c>
      <c r="D11" s="251">
        <v>15.5</v>
      </c>
      <c r="E11" s="251">
        <v>4.5</v>
      </c>
      <c r="F11" s="251">
        <v>2.4</v>
      </c>
      <c r="G11" s="251">
        <v>9.5</v>
      </c>
      <c r="H11" s="251">
        <v>5.5</v>
      </c>
      <c r="I11" s="251">
        <v>7.3</v>
      </c>
      <c r="J11" s="251">
        <v>6.1</v>
      </c>
      <c r="K11" s="251">
        <v>7.1</v>
      </c>
      <c r="L11" s="251">
        <v>2.8</v>
      </c>
      <c r="M11" s="251">
        <v>3.2</v>
      </c>
      <c r="N11" s="251">
        <v>7.1</v>
      </c>
      <c r="O11" s="205">
        <v>1.6</v>
      </c>
      <c r="P11" s="251">
        <v>0.9</v>
      </c>
    </row>
    <row r="12" spans="1:16" s="29" customFormat="1" ht="35.1" customHeight="1">
      <c r="B12" s="892" t="s">
        <v>589</v>
      </c>
      <c r="C12" s="895">
        <v>2020</v>
      </c>
      <c r="D12" s="896" t="s">
        <v>590</v>
      </c>
      <c r="E12" s="896" t="s">
        <v>591</v>
      </c>
      <c r="F12" s="896" t="s">
        <v>592</v>
      </c>
      <c r="G12" s="896" t="s">
        <v>593</v>
      </c>
      <c r="H12" s="896" t="s">
        <v>594</v>
      </c>
      <c r="I12" s="896" t="s">
        <v>446</v>
      </c>
      <c r="J12" s="896" t="s">
        <v>595</v>
      </c>
      <c r="K12" s="896" t="s">
        <v>596</v>
      </c>
      <c r="L12" s="896" t="s">
        <v>597</v>
      </c>
      <c r="M12" s="896" t="s">
        <v>446</v>
      </c>
      <c r="N12" s="896" t="s">
        <v>598</v>
      </c>
      <c r="O12" s="897" t="s">
        <v>446</v>
      </c>
      <c r="P12" s="896" t="s">
        <v>599</v>
      </c>
    </row>
    <row r="13" spans="1:16" s="29" customFormat="1" ht="35.1" customHeight="1">
      <c r="B13" s="892" t="s">
        <v>600</v>
      </c>
      <c r="C13" s="895">
        <v>2024</v>
      </c>
      <c r="D13" s="251">
        <v>8.3000000000000007</v>
      </c>
      <c r="E13" s="251">
        <v>7.2</v>
      </c>
      <c r="F13" s="251">
        <v>4.9000000000000004</v>
      </c>
      <c r="G13" s="251">
        <v>4.3</v>
      </c>
      <c r="H13" s="251">
        <v>6.8</v>
      </c>
      <c r="I13" s="251" t="s">
        <v>446</v>
      </c>
      <c r="J13" s="251" t="s">
        <v>601</v>
      </c>
      <c r="K13" s="251">
        <v>7.6</v>
      </c>
      <c r="L13" s="251">
        <v>5.3</v>
      </c>
      <c r="M13" s="251">
        <v>5.9</v>
      </c>
      <c r="N13" s="251" t="s">
        <v>602</v>
      </c>
      <c r="O13" s="205" t="s">
        <v>446</v>
      </c>
      <c r="P13" s="251">
        <v>1.6</v>
      </c>
    </row>
    <row r="14" spans="1:16" s="29" customFormat="1" ht="35.1" customHeight="1">
      <c r="B14" s="892" t="s">
        <v>603</v>
      </c>
      <c r="C14" s="895">
        <v>2024</v>
      </c>
      <c r="D14" s="898" t="s">
        <v>604</v>
      </c>
      <c r="E14" s="898" t="s">
        <v>605</v>
      </c>
      <c r="F14" s="898">
        <v>74.900000000000006</v>
      </c>
      <c r="G14" s="898" t="s">
        <v>446</v>
      </c>
      <c r="H14" s="898" t="s">
        <v>606</v>
      </c>
      <c r="I14" s="898" t="s">
        <v>607</v>
      </c>
      <c r="J14" s="898" t="s">
        <v>608</v>
      </c>
      <c r="K14" s="898" t="s">
        <v>605</v>
      </c>
      <c r="L14" s="898">
        <v>68.5</v>
      </c>
      <c r="M14" s="898" t="s">
        <v>609</v>
      </c>
      <c r="N14" s="898" t="s">
        <v>610</v>
      </c>
      <c r="O14" s="899" t="s">
        <v>446</v>
      </c>
      <c r="P14" s="898">
        <v>59.2</v>
      </c>
    </row>
    <row r="15" spans="1:16" s="29" customFormat="1" ht="35.1" customHeight="1">
      <c r="B15" s="892" t="s">
        <v>1088</v>
      </c>
      <c r="C15" s="895">
        <v>2024</v>
      </c>
      <c r="D15" s="896" t="s">
        <v>611</v>
      </c>
      <c r="E15" s="896" t="s">
        <v>612</v>
      </c>
      <c r="F15" s="896">
        <v>61.8</v>
      </c>
      <c r="G15" s="896" t="s">
        <v>446</v>
      </c>
      <c r="H15" s="896" t="s">
        <v>613</v>
      </c>
      <c r="I15" s="896" t="s">
        <v>446</v>
      </c>
      <c r="J15" s="896" t="s">
        <v>614</v>
      </c>
      <c r="K15" s="896" t="s">
        <v>615</v>
      </c>
      <c r="L15" s="896">
        <v>55.9</v>
      </c>
      <c r="M15" s="896" t="s">
        <v>616</v>
      </c>
      <c r="N15" s="896" t="s">
        <v>617</v>
      </c>
      <c r="O15" s="897" t="s">
        <v>446</v>
      </c>
      <c r="P15" s="896">
        <v>50.3</v>
      </c>
    </row>
    <row r="16" spans="1:16" s="29" customFormat="1" ht="35.1" customHeight="1">
      <c r="B16" s="892" t="s">
        <v>618</v>
      </c>
      <c r="C16" s="895">
        <v>2023</v>
      </c>
      <c r="D16" s="251">
        <v>23.5</v>
      </c>
      <c r="E16" s="251">
        <v>25.88</v>
      </c>
      <c r="F16" s="251">
        <v>41.55</v>
      </c>
      <c r="G16" s="251" t="s">
        <v>619</v>
      </c>
      <c r="H16" s="251" t="s">
        <v>620</v>
      </c>
      <c r="I16" s="251">
        <v>26.34</v>
      </c>
      <c r="J16" s="251">
        <v>26.53</v>
      </c>
      <c r="K16" s="251">
        <v>43.57</v>
      </c>
      <c r="L16" s="251">
        <v>33.409999999999997</v>
      </c>
      <c r="M16" s="251">
        <v>36.090000000000003</v>
      </c>
      <c r="N16" s="251" t="s">
        <v>621</v>
      </c>
      <c r="O16" s="205" t="s">
        <v>446</v>
      </c>
      <c r="P16" s="251">
        <v>28.6</v>
      </c>
    </row>
    <row r="17" spans="1:17" s="29" customFormat="1" ht="35.1" customHeight="1">
      <c r="B17" s="892" t="s">
        <v>622</v>
      </c>
      <c r="C17" s="895">
        <v>2022</v>
      </c>
      <c r="D17" s="251">
        <v>51.8</v>
      </c>
      <c r="E17" s="251">
        <v>51</v>
      </c>
      <c r="F17" s="251">
        <v>55</v>
      </c>
      <c r="G17" s="251">
        <v>44.1</v>
      </c>
      <c r="H17" s="251">
        <v>58.7</v>
      </c>
      <c r="I17" s="251" t="s">
        <v>446</v>
      </c>
      <c r="J17" s="251">
        <v>54.5</v>
      </c>
      <c r="K17" s="251">
        <v>52.2</v>
      </c>
      <c r="L17" s="251">
        <v>51.3</v>
      </c>
      <c r="M17" s="251">
        <v>51.1</v>
      </c>
      <c r="N17" s="251">
        <v>52.3</v>
      </c>
      <c r="O17" s="205" t="s">
        <v>446</v>
      </c>
      <c r="P17" s="251">
        <v>69.5</v>
      </c>
    </row>
    <row r="18" spans="1:17" s="29" customFormat="1" ht="35.1" customHeight="1">
      <c r="B18" s="892" t="s">
        <v>1089</v>
      </c>
      <c r="C18" s="895">
        <v>2025</v>
      </c>
      <c r="D18" s="900">
        <v>12.6</v>
      </c>
      <c r="E18" s="900">
        <v>23.4</v>
      </c>
      <c r="F18" s="900">
        <v>12.7</v>
      </c>
      <c r="G18" s="900">
        <v>7.3</v>
      </c>
      <c r="H18" s="900">
        <v>16.899999999999999</v>
      </c>
      <c r="I18" s="900">
        <v>11.5</v>
      </c>
      <c r="J18" s="900">
        <v>21.2</v>
      </c>
      <c r="K18" s="900">
        <v>15.7</v>
      </c>
      <c r="L18" s="900">
        <v>15.4</v>
      </c>
      <c r="M18" s="900">
        <v>19.8</v>
      </c>
      <c r="N18" s="900">
        <v>9.8000000000000007</v>
      </c>
      <c r="O18" s="901" t="s">
        <v>446</v>
      </c>
      <c r="P18" s="900">
        <v>9.4</v>
      </c>
    </row>
    <row r="19" spans="1:17" s="29" customFormat="1" ht="35.1" customHeight="1">
      <c r="B19" s="892" t="s">
        <v>623</v>
      </c>
      <c r="C19" s="895">
        <v>2025</v>
      </c>
      <c r="D19" s="898" t="s">
        <v>624</v>
      </c>
      <c r="E19" s="902" t="s">
        <v>626</v>
      </c>
      <c r="F19" s="898" t="s">
        <v>624</v>
      </c>
      <c r="G19" s="902" t="s">
        <v>625</v>
      </c>
      <c r="H19" s="902" t="s">
        <v>626</v>
      </c>
      <c r="I19" s="902" t="s">
        <v>624</v>
      </c>
      <c r="J19" s="902" t="s">
        <v>626</v>
      </c>
      <c r="K19" s="902" t="s">
        <v>626</v>
      </c>
      <c r="L19" s="902" t="s">
        <v>626</v>
      </c>
      <c r="M19" s="902" t="s">
        <v>626</v>
      </c>
      <c r="N19" s="902" t="s">
        <v>625</v>
      </c>
      <c r="O19" s="903" t="s">
        <v>446</v>
      </c>
      <c r="P19" s="902" t="s">
        <v>625</v>
      </c>
    </row>
    <row r="20" spans="1:17" s="29" customFormat="1" ht="35.1" customHeight="1">
      <c r="B20" s="892" t="s">
        <v>627</v>
      </c>
      <c r="C20" s="895">
        <v>2022</v>
      </c>
      <c r="D20" s="251" t="s">
        <v>628</v>
      </c>
      <c r="E20" s="251">
        <v>32</v>
      </c>
      <c r="F20" s="251">
        <v>19.100000000000001</v>
      </c>
      <c r="G20" s="251">
        <v>76.099999999999994</v>
      </c>
      <c r="H20" s="251">
        <v>79.5</v>
      </c>
      <c r="I20" s="251">
        <v>9</v>
      </c>
      <c r="J20" s="251">
        <v>26.9</v>
      </c>
      <c r="K20" s="251">
        <v>12.4</v>
      </c>
      <c r="L20" s="251">
        <v>42.2</v>
      </c>
      <c r="M20" s="251">
        <v>28.1</v>
      </c>
      <c r="N20" s="251">
        <v>16.5</v>
      </c>
      <c r="O20" s="205">
        <v>38.200000000000003</v>
      </c>
      <c r="P20" s="251">
        <v>43.3</v>
      </c>
    </row>
    <row r="21" spans="1:17" s="29" customFormat="1" ht="35.1" customHeight="1">
      <c r="B21" s="892" t="s">
        <v>629</v>
      </c>
      <c r="C21" s="893">
        <v>2021</v>
      </c>
      <c r="D21" s="251">
        <v>2.2999999999999998</v>
      </c>
      <c r="E21" s="251">
        <v>5.9</v>
      </c>
      <c r="F21" s="251" t="s">
        <v>630</v>
      </c>
      <c r="G21" s="251">
        <v>3.3</v>
      </c>
      <c r="H21" s="251">
        <v>3.9</v>
      </c>
      <c r="I21" s="904">
        <v>5.7</v>
      </c>
      <c r="J21" s="251" t="s">
        <v>56</v>
      </c>
      <c r="K21" s="904">
        <v>4.9000000000000004</v>
      </c>
      <c r="L21" s="251" t="s">
        <v>631</v>
      </c>
      <c r="M21" s="251">
        <v>5</v>
      </c>
      <c r="N21" s="251">
        <v>6.9</v>
      </c>
      <c r="O21" s="205" t="s">
        <v>446</v>
      </c>
      <c r="P21" s="251" t="s">
        <v>632</v>
      </c>
    </row>
    <row r="22" spans="1:17" s="29" customFormat="1" ht="35.1" customHeight="1">
      <c r="B22" s="892" t="s">
        <v>633</v>
      </c>
      <c r="C22" s="893">
        <v>2025</v>
      </c>
      <c r="D22" s="905">
        <v>39</v>
      </c>
      <c r="E22" s="905">
        <v>34</v>
      </c>
      <c r="F22" s="905">
        <v>40</v>
      </c>
      <c r="G22" s="905">
        <v>33</v>
      </c>
      <c r="H22" s="905">
        <v>50</v>
      </c>
      <c r="I22" s="905">
        <v>43</v>
      </c>
      <c r="J22" s="905">
        <v>40</v>
      </c>
      <c r="K22" s="905">
        <v>42</v>
      </c>
      <c r="L22" s="905">
        <v>45</v>
      </c>
      <c r="M22" s="905">
        <v>33</v>
      </c>
      <c r="N22" s="905">
        <v>36</v>
      </c>
      <c r="O22" s="204" t="s">
        <v>446</v>
      </c>
      <c r="P22" s="905">
        <v>77</v>
      </c>
    </row>
    <row r="23" spans="1:17" s="29" customFormat="1" ht="35.1" customHeight="1">
      <c r="B23" s="892" t="s">
        <v>634</v>
      </c>
      <c r="C23" s="893">
        <v>2023</v>
      </c>
      <c r="D23" s="251">
        <v>0.53</v>
      </c>
      <c r="E23" s="251">
        <v>0.59</v>
      </c>
      <c r="F23" s="251">
        <v>0.56000000000000005</v>
      </c>
      <c r="G23" s="251">
        <v>0.4</v>
      </c>
      <c r="H23" s="251">
        <v>0.56999999999999995</v>
      </c>
      <c r="I23" s="251">
        <v>0.61</v>
      </c>
      <c r="J23" s="251">
        <v>0.65</v>
      </c>
      <c r="K23" s="251">
        <v>0.56000000000000005</v>
      </c>
      <c r="L23" s="251">
        <v>0.7</v>
      </c>
      <c r="M23" s="251">
        <v>0.62</v>
      </c>
      <c r="N23" s="251">
        <v>0.65</v>
      </c>
      <c r="O23" s="205" t="s">
        <v>446</v>
      </c>
      <c r="P23" s="251">
        <v>0.77</v>
      </c>
    </row>
    <row r="24" spans="1:17" ht="15" customHeight="1">
      <c r="B24" s="195"/>
      <c r="C24" s="196"/>
      <c r="D24" s="196"/>
      <c r="E24" s="196"/>
      <c r="F24" s="196"/>
      <c r="G24" s="196"/>
      <c r="H24" s="196"/>
      <c r="I24" s="196"/>
      <c r="J24" s="196"/>
      <c r="K24" s="196"/>
      <c r="L24" s="196"/>
      <c r="M24" s="196"/>
      <c r="N24" s="196"/>
      <c r="O24" s="815"/>
      <c r="P24" s="196"/>
    </row>
    <row r="25" spans="1:17" ht="15" customHeight="1">
      <c r="B25" s="886" t="s">
        <v>635</v>
      </c>
      <c r="C25" s="887"/>
      <c r="D25" s="887"/>
      <c r="E25" s="887"/>
      <c r="F25" s="887"/>
      <c r="G25" s="887"/>
      <c r="H25" s="887"/>
      <c r="I25" s="887"/>
      <c r="J25" s="887"/>
      <c r="K25" s="887"/>
      <c r="L25" s="887"/>
      <c r="M25" s="887"/>
      <c r="N25" s="887"/>
      <c r="O25" s="888"/>
      <c r="P25" s="887"/>
    </row>
    <row r="26" spans="1:17" s="106" customFormat="1" ht="16.5" customHeight="1">
      <c r="A26" s="116"/>
      <c r="B26" s="1082" t="s">
        <v>1094</v>
      </c>
      <c r="C26" s="1082"/>
      <c r="D26" s="1082"/>
      <c r="E26" s="1082"/>
      <c r="F26" s="1082"/>
      <c r="G26" s="1082"/>
      <c r="H26" s="1082"/>
      <c r="I26" s="1082"/>
      <c r="J26" s="1082"/>
      <c r="K26" s="1082"/>
      <c r="L26" s="1082"/>
      <c r="M26" s="1082"/>
      <c r="N26" s="1082"/>
      <c r="O26" s="1082"/>
      <c r="P26" s="1082"/>
      <c r="Q26" s="1082"/>
    </row>
    <row r="27" spans="1:17" s="198" customFormat="1" ht="16.5" customHeight="1">
      <c r="A27" s="116"/>
      <c r="B27" s="1082" t="s">
        <v>636</v>
      </c>
      <c r="C27" s="1082"/>
      <c r="D27" s="1082"/>
      <c r="E27" s="1082"/>
      <c r="F27" s="1082"/>
      <c r="G27" s="1082"/>
      <c r="H27" s="1082"/>
      <c r="I27" s="1082"/>
      <c r="J27" s="1082"/>
      <c r="K27" s="1082"/>
      <c r="L27" s="1082"/>
      <c r="M27" s="1082"/>
      <c r="N27" s="1082"/>
      <c r="O27" s="1082"/>
      <c r="P27" s="1082"/>
      <c r="Q27" s="1082"/>
    </row>
    <row r="28" spans="1:17" s="198" customFormat="1" ht="16.5" customHeight="1">
      <c r="A28" s="116"/>
      <c r="B28" s="1082" t="s">
        <v>1116</v>
      </c>
      <c r="C28" s="1082"/>
      <c r="D28" s="1082"/>
      <c r="E28" s="1082"/>
      <c r="F28" s="1082"/>
      <c r="G28" s="1082"/>
      <c r="H28" s="1082"/>
      <c r="I28" s="1082"/>
      <c r="J28" s="1082"/>
      <c r="K28" s="1082"/>
      <c r="L28" s="1082"/>
      <c r="M28" s="1082"/>
      <c r="N28" s="1082"/>
      <c r="O28" s="1082"/>
      <c r="P28" s="1082"/>
      <c r="Q28" s="1082"/>
    </row>
    <row r="29" spans="1:17" s="199" customFormat="1" ht="16.5" customHeight="1">
      <c r="A29" s="116"/>
      <c r="B29" s="1082" t="s">
        <v>1084</v>
      </c>
      <c r="C29" s="1082"/>
      <c r="D29" s="1082"/>
      <c r="E29" s="1082"/>
      <c r="F29" s="1082"/>
      <c r="G29" s="1082"/>
      <c r="H29" s="1082"/>
      <c r="I29" s="1082"/>
      <c r="J29" s="1082"/>
      <c r="K29" s="1082"/>
      <c r="L29" s="1082"/>
      <c r="M29" s="1082"/>
      <c r="N29" s="1082"/>
      <c r="O29" s="1082"/>
      <c r="P29" s="1082"/>
      <c r="Q29" s="1082"/>
    </row>
    <row r="30" spans="1:17" s="889" customFormat="1" ht="16.5" customHeight="1">
      <c r="A30" s="116"/>
      <c r="B30" s="1082" t="s">
        <v>1085</v>
      </c>
      <c r="C30" s="1082"/>
      <c r="D30" s="1082"/>
      <c r="E30" s="1082"/>
      <c r="F30" s="1082"/>
      <c r="G30" s="1082"/>
      <c r="H30" s="1082"/>
      <c r="I30" s="1082"/>
      <c r="J30" s="1082"/>
      <c r="K30" s="1082"/>
      <c r="L30" s="1082"/>
      <c r="M30" s="1082"/>
      <c r="N30" s="1082"/>
      <c r="O30" s="1082"/>
      <c r="P30" s="1082"/>
      <c r="Q30" s="1082"/>
    </row>
    <row r="31" spans="1:17" s="889" customFormat="1" ht="16.5" customHeight="1">
      <c r="A31" s="116"/>
      <c r="B31" s="1082" t="s">
        <v>637</v>
      </c>
      <c r="C31" s="1082"/>
      <c r="D31" s="1082"/>
      <c r="E31" s="1082"/>
      <c r="F31" s="1082"/>
      <c r="G31" s="1082"/>
      <c r="H31" s="1082"/>
      <c r="I31" s="1082"/>
      <c r="J31" s="1082"/>
      <c r="K31" s="1082"/>
      <c r="L31" s="1082"/>
      <c r="M31" s="1082"/>
      <c r="N31" s="1082"/>
      <c r="O31" s="1082"/>
      <c r="P31" s="1082"/>
      <c r="Q31" s="1082"/>
    </row>
    <row r="32" spans="1:17" s="889" customFormat="1" ht="16.5" customHeight="1">
      <c r="A32" s="142"/>
      <c r="B32" s="1082" t="s">
        <v>1086</v>
      </c>
      <c r="C32" s="1082"/>
      <c r="D32" s="1082"/>
      <c r="E32" s="1082"/>
      <c r="F32" s="1082"/>
      <c r="G32" s="1082"/>
      <c r="H32" s="1082"/>
      <c r="I32" s="1082"/>
      <c r="J32" s="1082"/>
      <c r="K32" s="1082"/>
      <c r="L32" s="1082"/>
      <c r="M32" s="1082"/>
      <c r="N32" s="1082"/>
      <c r="O32" s="1082"/>
      <c r="P32" s="1082"/>
      <c r="Q32" s="1082"/>
    </row>
    <row r="33" spans="1:17" s="198" customFormat="1" ht="16.5" customHeight="1">
      <c r="A33" s="142"/>
      <c r="B33" s="1082" t="s">
        <v>638</v>
      </c>
      <c r="C33" s="1082"/>
      <c r="D33" s="1082"/>
      <c r="E33" s="1082"/>
      <c r="F33" s="1082"/>
      <c r="G33" s="1082"/>
      <c r="H33" s="1082"/>
      <c r="I33" s="1082"/>
      <c r="J33" s="1082"/>
      <c r="K33" s="1082"/>
      <c r="L33" s="1082"/>
      <c r="M33" s="1082"/>
      <c r="N33" s="1082"/>
      <c r="O33" s="1082"/>
      <c r="P33" s="1082"/>
      <c r="Q33" s="1082"/>
    </row>
    <row r="34" spans="1:17" s="198" customFormat="1" ht="16.5" customHeight="1">
      <c r="A34" s="142"/>
      <c r="B34" s="1082" t="s">
        <v>639</v>
      </c>
      <c r="C34" s="1082"/>
      <c r="D34" s="1082"/>
      <c r="E34" s="1082"/>
      <c r="F34" s="1082"/>
      <c r="G34" s="1082"/>
      <c r="H34" s="1082"/>
      <c r="I34" s="1082"/>
      <c r="J34" s="1082"/>
      <c r="K34" s="1082"/>
      <c r="L34" s="1082"/>
      <c r="M34" s="1082"/>
      <c r="N34" s="1082"/>
      <c r="O34" s="1082"/>
      <c r="P34" s="1082"/>
      <c r="Q34" s="1082"/>
    </row>
    <row r="35" spans="1:17" s="199" customFormat="1" ht="16.5" customHeight="1">
      <c r="A35" s="142"/>
      <c r="B35" s="1082" t="s">
        <v>1090</v>
      </c>
      <c r="C35" s="1082"/>
      <c r="D35" s="1082"/>
      <c r="E35" s="1082"/>
      <c r="F35" s="1082"/>
      <c r="G35" s="1082"/>
      <c r="H35" s="1082"/>
      <c r="I35" s="1082"/>
      <c r="J35" s="1082"/>
      <c r="K35" s="1082"/>
      <c r="L35" s="1082"/>
      <c r="M35" s="1082"/>
      <c r="N35" s="1082"/>
      <c r="O35" s="1082"/>
      <c r="P35" s="1082"/>
      <c r="Q35" s="1082"/>
    </row>
    <row r="36" spans="1:17" s="199" customFormat="1" ht="16.5" customHeight="1">
      <c r="A36" s="142"/>
      <c r="B36" s="1082" t="s">
        <v>1091</v>
      </c>
      <c r="C36" s="1082"/>
      <c r="D36" s="1082"/>
      <c r="E36" s="1082"/>
      <c r="F36" s="1082"/>
      <c r="G36" s="1082"/>
      <c r="H36" s="1082"/>
      <c r="I36" s="1082"/>
      <c r="J36" s="1082"/>
      <c r="K36" s="1082"/>
      <c r="L36" s="1082"/>
      <c r="M36" s="1082"/>
      <c r="N36" s="1082"/>
      <c r="O36" s="1082"/>
      <c r="P36" s="1082"/>
      <c r="Q36" s="1082"/>
    </row>
    <row r="37" spans="1:17" s="889" customFormat="1" ht="16.5" customHeight="1">
      <c r="A37" s="142"/>
      <c r="B37" s="1082" t="s">
        <v>1092</v>
      </c>
      <c r="C37" s="1082"/>
      <c r="D37" s="1082"/>
      <c r="E37" s="1082"/>
      <c r="F37" s="1082"/>
      <c r="G37" s="1082"/>
      <c r="H37" s="1082"/>
      <c r="I37" s="1082"/>
      <c r="J37" s="1082"/>
      <c r="K37" s="1082"/>
      <c r="L37" s="1082"/>
      <c r="M37" s="1082"/>
      <c r="N37" s="1082"/>
      <c r="O37" s="1082"/>
      <c r="P37" s="1082"/>
      <c r="Q37" s="1082"/>
    </row>
    <row r="38" spans="1:17" s="197" customFormat="1" ht="16.5" customHeight="1">
      <c r="A38" s="142"/>
      <c r="B38" s="1082" t="s">
        <v>1093</v>
      </c>
      <c r="C38" s="1082"/>
      <c r="D38" s="1082"/>
      <c r="E38" s="1082"/>
      <c r="F38" s="1082"/>
      <c r="G38" s="1082"/>
      <c r="H38" s="1082"/>
      <c r="I38" s="1082"/>
      <c r="J38" s="1082"/>
      <c r="K38" s="1082"/>
      <c r="L38" s="1082"/>
      <c r="M38" s="1082"/>
      <c r="N38" s="1082"/>
      <c r="O38" s="1082"/>
      <c r="P38" s="1082"/>
      <c r="Q38" s="1082"/>
    </row>
    <row r="39" spans="1:17" s="889" customFormat="1" ht="16.5" customHeight="1">
      <c r="A39" s="142"/>
      <c r="B39" s="1082" t="s">
        <v>640</v>
      </c>
      <c r="C39" s="1082"/>
      <c r="D39" s="1082"/>
      <c r="E39" s="1082"/>
      <c r="F39" s="1082"/>
      <c r="G39" s="1082"/>
      <c r="H39" s="1082"/>
      <c r="I39" s="1082"/>
      <c r="J39" s="1082"/>
      <c r="K39" s="1082"/>
      <c r="L39" s="1082"/>
      <c r="M39" s="1082"/>
      <c r="N39" s="1082"/>
      <c r="O39" s="1082"/>
      <c r="P39" s="1082"/>
      <c r="Q39" s="1082"/>
    </row>
    <row r="40" spans="1:17" ht="15" customHeight="1"/>
    <row r="41" spans="1:17" ht="15" customHeight="1"/>
    <row r="42" spans="1:17" ht="15" customHeight="1"/>
  </sheetData>
  <mergeCells count="15">
    <mergeCell ref="B36:Q36"/>
    <mergeCell ref="B37:Q37"/>
    <mergeCell ref="B38:Q38"/>
    <mergeCell ref="B39:Q39"/>
    <mergeCell ref="B5:P5"/>
    <mergeCell ref="B26:Q26"/>
    <mergeCell ref="B27:Q27"/>
    <mergeCell ref="B28:Q28"/>
    <mergeCell ref="B29:Q29"/>
    <mergeCell ref="B30:Q30"/>
    <mergeCell ref="B31:Q31"/>
    <mergeCell ref="B32:Q32"/>
    <mergeCell ref="B33:Q33"/>
    <mergeCell ref="B34:Q34"/>
    <mergeCell ref="B35:Q35"/>
  </mergeCells>
  <hyperlinks>
    <hyperlink ref="A1" location="'0_Content'!B6" display="Back to content" xr:uid="{FFD17746-ACB6-433E-9F49-5C54C45C1366}"/>
    <hyperlink ref="A2" location="'0.1_Index'!B3" display="Index" xr:uid="{F95BC345-B740-423C-8E78-8526E1AA9D86}"/>
    <hyperlink ref="B26:Q26" r:id="rId1" display="1 United Nations Industrial Development Organization (2021), SDG 9 monitoring, For SDG indicator 9.3.1 :*Reference year for Ukraine is 2020, available at https://stat.unido.org/data/table?dataset=sdg&amp;country=008 (accessed: 13.04.2026)" xr:uid="{B5F949D9-545D-436A-84DD-167558BBDCB7}"/>
    <hyperlink ref="B27:Q27" r:id="rId2" display="2 International Labour Organization (2023), Unemployment rate by sex and age (ILO modelled estimates, Nov. 2023 (%), Annual) **Reference year for Ukraine is 2021  *Value for Kosovo: Unemployment rate by sex and age (%) (Labour Force Statistics, Annual, Reference year for Kosovo is 2022), available at: https://ilostat.ilo.org/data/#  (both databases accessed: 06.02.2024)" xr:uid="{6F81C323-9599-4EF1-8007-76FEAD2FB5D1}"/>
    <hyperlink ref="B28:Q28" r:id="rId3" display="https://www.imf.org/external/datamapper/NGDPDPC@WEO/OEMDC/ADVEC/WEOWORLD" xr:uid="{E5806376-C3CE-4971-B273-58745A9E27F5}"/>
    <hyperlink ref="B29:Q29" r:id="rId4" display="4 The World Bank (2022), Agriculture, forestry, and fishing, value added (% of GDP), available at https://data.worldbank.org/indicator/NV.AGR.TOTL.ZS (accessed: 06.02.2024)" xr:uid="{1131AB17-C429-4341-BE5E-0B7CED1DBAB0}"/>
    <hyperlink ref="B30:Q30" r:id="rId5" display="https://www.worldbank.org/en/research/brief/informal-economy-database" xr:uid="{B6136E54-EF14-4C16-AE72-5748736D1FF9}"/>
    <hyperlink ref="B31:Q31" r:id="rId6" display="https://fragilestatesindex.org/country-data/" xr:uid="{9D656C80-AC5C-493E-B4BA-3248862948AC}"/>
    <hyperlink ref="B32:Q32" r:id="rId7" display="7 European Commission (2021), SME Factsheets 2021 *Bulgaria, Romania, Germany: SME Factsheets 2024, available at https://enlargement.ec.europa.eu/enlargement-policy/policy-highlights/sme-performance-review_en (both databases accessed: 17.03.2025), **Georgia: World Bank Group (2023), GEORGIA COUNTRY PRIVATE SECTOR DIAGNOSTIC, value for 2020, available at https://www.ifc.org/content/dam/ifc/doc/2023/georgia-country-private-sector-diagnostic-summary-en.pdf" xr:uid="{6FD3B43C-ACE4-4771-95CF-1F5A8D70790A}"/>
    <hyperlink ref="B35:Q35" r:id="rId8" display="https://www.iqair.com/world-most-polluted-countries" xr:uid="{208ED24C-7CBB-4929-ABFF-7EF55730A38E}"/>
    <hyperlink ref="B36:Q36" r:id="rId9" display="11 International Renewable Energy Agency (2023). Renewable energy statistics 2023, available at https://www.irena.org/Publications/2023/Jul/Renewable-energy-statistics-2023 (accessed: 13.02.2024)" xr:uid="{AF0FA793-E9A4-4522-848F-06044115A156}"/>
    <hyperlink ref="B37:Q37" r:id="rId10" display="12 International Energy Agency et al. (2020), Tracking SDG 7: The Energy Progress Report, Energy Efficiency, available at: https://trackingsdg7.esmap.org/results (accessed: 06.02.2024)" xr:uid="{CCB5D8A8-93B2-4671-894B-5F51F2A26BCF}"/>
    <hyperlink ref="B39:Q39" r:id="rId11" display="14 The World Bank (2022), GovData360: Equal treatment and absence of discrimination, available at https://govdata360.worldbank.org/indicators/h8e73d7bc?country=ALB&amp;indicator=27896&amp;viz=line_chart&amp;years=2013,2022 (accessed: 08.02.2024)" xr:uid="{3CC79377-CF59-4E8C-8510-4123D0CC5A64}"/>
    <hyperlink ref="B33:Q33" r:id="rId12" display="8 International Labour Organization (2022), Proportion of women in managerial positions (SDG labour market indicators (ILOSDG) (%), Annual) *Reference year for Albania is 2019. The 2019 value for Albania in the Impact Report Datasheet 2022 was incorrect (14.1) and should have been 34.1, **Reference year for Georgia is 2020, ***Reference year for Ukraine is 2021, available at https://ilostat.ilo.org/data/ (accessed: 01.02.2024) " xr:uid="{C21B5C9F-2BFC-4ADA-BD9F-7F0D2E2AFBC2}"/>
    <hyperlink ref="B34:Q34" r:id="rId13" display="https://gain.nd.edu/our-work/country-index/rankings/" xr:uid="{2C793A43-7010-40D6-95B3-3036AF9D5EE1}"/>
    <hyperlink ref="B38:Q38" r:id="rId14" display="13 Transparency International (2023), Corruption Perceptions Index 2023, available at https://www.transparency.org/en/cpi/2021 (accessed: 06.02.2024)" xr:uid="{961EF384-9512-47F9-8D46-6119376D6D28}"/>
  </hyperlinks>
  <pageMargins left="0.7" right="0.7" top="0.75" bottom="0.75" header="0.3" footer="0.3"/>
  <pageSetup paperSize="9" orientation="portrait" r:id="rId15"/>
  <headerFooter>
    <oddHeader>&amp;C&amp;"Calibri"&amp;11&amp;K000000</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51C6B-1C70-40B1-8F71-4FEC3F0F7B72}">
  <sheetPr>
    <tabColor rgb="FF004F95"/>
  </sheetPr>
  <dimension ref="A1:F34"/>
  <sheetViews>
    <sheetView zoomScaleNormal="100" workbookViewId="0">
      <pane ySplit="2" topLeftCell="A3" activePane="bottomLeft" state="frozen"/>
      <selection pane="bottomLeft" activeCell="D2" sqref="D2"/>
    </sheetView>
  </sheetViews>
  <sheetFormatPr defaultColWidth="8.7109375" defaultRowHeight="15"/>
  <cols>
    <col min="1" max="1" width="9.42578125" style="571" customWidth="1"/>
    <col min="2" max="2" width="85.5703125" style="571" customWidth="1"/>
    <col min="3" max="3" width="1.42578125" style="571" customWidth="1"/>
    <col min="4" max="4" width="85.5703125" style="571" customWidth="1"/>
    <col min="5" max="5" width="1.42578125" style="571" customWidth="1"/>
    <col min="6" max="6" width="85.5703125" style="571" customWidth="1"/>
    <col min="7" max="7" width="8.7109375" style="571" bestFit="1" customWidth="1"/>
    <col min="8" max="16384" width="8.7109375" style="571"/>
  </cols>
  <sheetData>
    <row r="1" spans="1:6">
      <c r="A1" s="610" t="s">
        <v>27</v>
      </c>
      <c r="B1" s="489"/>
      <c r="C1" s="489"/>
      <c r="D1" s="489"/>
      <c r="E1" s="489"/>
      <c r="F1" s="489"/>
    </row>
    <row r="2" spans="1:6">
      <c r="A2" s="610" t="s">
        <v>85</v>
      </c>
      <c r="B2" s="489"/>
      <c r="C2" s="489"/>
      <c r="D2" s="489"/>
      <c r="E2" s="489"/>
      <c r="F2" s="489"/>
    </row>
    <row r="3" spans="1:6" ht="15.75">
      <c r="A3" s="489"/>
      <c r="B3" s="1070" t="s">
        <v>641</v>
      </c>
      <c r="C3" s="935"/>
      <c r="D3" s="935"/>
      <c r="E3" s="935"/>
      <c r="F3" s="935"/>
    </row>
    <row r="4" spans="1:6" ht="10.35" customHeight="1">
      <c r="A4" s="489"/>
      <c r="B4" s="624"/>
      <c r="C4" s="624"/>
      <c r="D4" s="624"/>
      <c r="E4" s="624"/>
      <c r="F4" s="624"/>
    </row>
    <row r="5" spans="1:6" ht="20.100000000000001" customHeight="1">
      <c r="A5" s="489"/>
      <c r="B5" s="1084" t="s">
        <v>642</v>
      </c>
      <c r="C5" s="572"/>
      <c r="D5" s="1086" t="s">
        <v>643</v>
      </c>
      <c r="E5" s="574"/>
      <c r="F5" s="1088" t="s">
        <v>644</v>
      </c>
    </row>
    <row r="6" spans="1:6" ht="20.100000000000001" customHeight="1">
      <c r="A6" s="489"/>
      <c r="B6" s="1085"/>
      <c r="C6" s="572"/>
      <c r="D6" s="1087"/>
      <c r="E6" s="574"/>
      <c r="F6" s="1089"/>
    </row>
    <row r="7" spans="1:6" ht="409.5" customHeight="1">
      <c r="A7" s="489"/>
      <c r="B7" s="609" t="s">
        <v>645</v>
      </c>
      <c r="C7" s="609"/>
      <c r="D7" s="609" t="s">
        <v>646</v>
      </c>
      <c r="E7" s="609"/>
      <c r="F7" s="842" t="s">
        <v>647</v>
      </c>
    </row>
    <row r="8" spans="1:6" ht="20.100000000000001" customHeight="1">
      <c r="A8" s="489"/>
      <c r="B8" s="576" t="s">
        <v>648</v>
      </c>
      <c r="C8" s="609"/>
      <c r="D8" s="576" t="s">
        <v>648</v>
      </c>
      <c r="E8" s="609"/>
      <c r="F8" s="576" t="s">
        <v>648</v>
      </c>
    </row>
    <row r="9" spans="1:6" ht="20.100000000000001" customHeight="1">
      <c r="A9" s="489"/>
      <c r="B9" s="818" t="s">
        <v>649</v>
      </c>
      <c r="C9" s="609"/>
      <c r="D9" s="578" t="s">
        <v>650</v>
      </c>
      <c r="E9" s="609"/>
      <c r="F9" s="578" t="s">
        <v>651</v>
      </c>
    </row>
    <row r="10" spans="1:6" ht="20.100000000000001" customHeight="1">
      <c r="A10" s="489"/>
      <c r="B10" s="1258" t="s">
        <v>652</v>
      </c>
      <c r="C10" s="609"/>
      <c r="D10" s="818" t="s">
        <v>649</v>
      </c>
      <c r="E10" s="609"/>
      <c r="F10" s="578" t="s">
        <v>653</v>
      </c>
    </row>
    <row r="11" spans="1:6" ht="20.100000000000001" customHeight="1">
      <c r="A11" s="489"/>
      <c r="B11" s="1258" t="s">
        <v>654</v>
      </c>
      <c r="C11" s="609"/>
      <c r="D11" s="1258" t="s">
        <v>655</v>
      </c>
      <c r="E11" s="609"/>
      <c r="F11" s="578" t="s">
        <v>656</v>
      </c>
    </row>
    <row r="12" spans="1:6" ht="20.100000000000001" customHeight="1">
      <c r="A12" s="489"/>
      <c r="B12" s="1258" t="s">
        <v>655</v>
      </c>
      <c r="C12" s="609"/>
      <c r="D12" s="592" t="s">
        <v>657</v>
      </c>
      <c r="E12" s="609"/>
      <c r="F12" s="578" t="s">
        <v>658</v>
      </c>
    </row>
    <row r="13" spans="1:6" ht="20.100000000000001" customHeight="1">
      <c r="A13" s="489"/>
      <c r="B13" s="592" t="s">
        <v>657</v>
      </c>
      <c r="C13" s="609"/>
      <c r="D13" s="577" t="s">
        <v>659</v>
      </c>
      <c r="E13" s="609"/>
      <c r="F13" s="578" t="s">
        <v>660</v>
      </c>
    </row>
    <row r="14" spans="1:6" ht="20.100000000000001" customHeight="1">
      <c r="A14" s="489"/>
      <c r="B14" s="577" t="s">
        <v>661</v>
      </c>
      <c r="C14" s="609"/>
      <c r="D14" s="841" t="s">
        <v>662</v>
      </c>
      <c r="E14" s="609"/>
      <c r="F14" s="592" t="s">
        <v>657</v>
      </c>
    </row>
    <row r="15" spans="1:6" ht="20.100000000000001" customHeight="1">
      <c r="A15" s="489"/>
      <c r="B15" s="609"/>
      <c r="C15" s="609"/>
      <c r="D15" s="820" t="s">
        <v>663</v>
      </c>
      <c r="E15" s="609"/>
      <c r="F15" s="577" t="s">
        <v>664</v>
      </c>
    </row>
    <row r="16" spans="1:6" ht="20.100000000000001" customHeight="1">
      <c r="A16" s="489"/>
      <c r="B16" s="609"/>
      <c r="C16" s="609"/>
      <c r="D16" s="592" t="s">
        <v>665</v>
      </c>
      <c r="E16" s="609"/>
      <c r="F16" s="578" t="s">
        <v>666</v>
      </c>
    </row>
    <row r="17" spans="1:6" ht="20.100000000000001" customHeight="1">
      <c r="A17" s="489"/>
      <c r="B17" s="609"/>
      <c r="C17" s="609"/>
      <c r="D17" s="577" t="s">
        <v>667</v>
      </c>
      <c r="E17" s="609"/>
      <c r="F17" s="609"/>
    </row>
    <row r="18" spans="1:6" ht="10.15" customHeight="1">
      <c r="A18" s="489"/>
      <c r="B18" s="625"/>
      <c r="C18" s="626"/>
      <c r="D18" s="627"/>
      <c r="E18" s="489"/>
      <c r="F18" s="627"/>
    </row>
    <row r="19" spans="1:6" ht="20.100000000000001" customHeight="1">
      <c r="B19" s="1090" t="s">
        <v>668</v>
      </c>
      <c r="C19" s="573"/>
      <c r="D19" s="1092" t="s">
        <v>669</v>
      </c>
      <c r="E19" s="575"/>
      <c r="F19" s="1094" t="s">
        <v>670</v>
      </c>
    </row>
    <row r="20" spans="1:6" ht="20.100000000000001" customHeight="1">
      <c r="B20" s="1091"/>
      <c r="C20" s="573"/>
      <c r="D20" s="1093"/>
      <c r="E20" s="575"/>
      <c r="F20" s="1095"/>
    </row>
    <row r="21" spans="1:6" ht="335.25" customHeight="1">
      <c r="B21" s="609" t="s">
        <v>671</v>
      </c>
      <c r="C21" s="628"/>
      <c r="D21" s="1083" t="s">
        <v>672</v>
      </c>
      <c r="E21" s="628"/>
      <c r="F21" s="609" t="s">
        <v>673</v>
      </c>
    </row>
    <row r="22" spans="1:6" ht="79.5" customHeight="1">
      <c r="B22" s="609"/>
      <c r="C22" s="628"/>
      <c r="D22" s="1083"/>
      <c r="E22" s="628"/>
      <c r="F22" s="609"/>
    </row>
    <row r="23" spans="1:6" ht="20.100000000000001" customHeight="1">
      <c r="B23" s="576" t="s">
        <v>648</v>
      </c>
      <c r="C23" s="629"/>
      <c r="D23" s="576" t="s">
        <v>648</v>
      </c>
      <c r="E23" s="629"/>
      <c r="F23" s="576" t="s">
        <v>648</v>
      </c>
    </row>
    <row r="24" spans="1:6" ht="20.100000000000001" customHeight="1">
      <c r="B24" s="592" t="s">
        <v>657</v>
      </c>
      <c r="C24" s="628"/>
      <c r="D24" s="578" t="s">
        <v>651</v>
      </c>
      <c r="E24" s="628"/>
      <c r="F24" s="819" t="s">
        <v>674</v>
      </c>
    </row>
    <row r="25" spans="1:6" ht="20.100000000000001" customHeight="1">
      <c r="B25" s="577" t="s">
        <v>675</v>
      </c>
      <c r="C25" s="628"/>
      <c r="D25" s="578" t="s">
        <v>650</v>
      </c>
      <c r="E25" s="628"/>
      <c r="F25" s="818" t="s">
        <v>649</v>
      </c>
    </row>
    <row r="26" spans="1:6" ht="20.100000000000001" customHeight="1">
      <c r="B26" s="577" t="s">
        <v>676</v>
      </c>
      <c r="C26" s="628"/>
      <c r="D26" s="578" t="s">
        <v>653</v>
      </c>
      <c r="E26" s="628"/>
      <c r="F26" s="1258" t="s">
        <v>1118</v>
      </c>
    </row>
    <row r="27" spans="1:6" ht="20.100000000000001" customHeight="1">
      <c r="B27" s="577" t="s">
        <v>677</v>
      </c>
      <c r="C27" s="628"/>
      <c r="D27" s="578" t="s">
        <v>656</v>
      </c>
      <c r="E27" s="628"/>
      <c r="F27" s="609"/>
    </row>
    <row r="28" spans="1:6" ht="20.100000000000001" customHeight="1">
      <c r="B28" s="609"/>
      <c r="C28" s="628"/>
      <c r="D28" s="578" t="s">
        <v>678</v>
      </c>
      <c r="E28" s="628"/>
      <c r="F28" s="609"/>
    </row>
    <row r="29" spans="1:6" ht="20.100000000000001" customHeight="1">
      <c r="B29" s="609"/>
      <c r="C29" s="628"/>
      <c r="D29" s="578" t="s">
        <v>679</v>
      </c>
      <c r="E29" s="628"/>
      <c r="F29" s="609"/>
    </row>
    <row r="30" spans="1:6" ht="20.100000000000001" customHeight="1">
      <c r="B30" s="609"/>
      <c r="C30" s="628"/>
      <c r="D30" s="592" t="s">
        <v>657</v>
      </c>
      <c r="E30" s="628"/>
      <c r="F30" s="609"/>
    </row>
    <row r="31" spans="1:6" ht="20.100000000000001" customHeight="1">
      <c r="B31" s="609"/>
      <c r="C31" s="628"/>
      <c r="D31" s="577" t="s">
        <v>680</v>
      </c>
      <c r="E31" s="628"/>
      <c r="F31" s="609"/>
    </row>
    <row r="32" spans="1:6" ht="20.100000000000001" customHeight="1">
      <c r="B32" s="630"/>
      <c r="C32" s="628"/>
      <c r="D32" s="630"/>
      <c r="E32" s="628"/>
      <c r="F32" s="630"/>
    </row>
    <row r="33" spans="2:6">
      <c r="B33" s="489"/>
      <c r="C33" s="489"/>
      <c r="D33" s="489"/>
      <c r="E33" s="489"/>
      <c r="F33" s="489"/>
    </row>
    <row r="34" spans="2:6">
      <c r="B34" s="489"/>
      <c r="C34" s="489"/>
      <c r="D34" s="489"/>
      <c r="E34" s="489"/>
      <c r="F34" s="489"/>
    </row>
  </sheetData>
  <mergeCells count="8">
    <mergeCell ref="D21:D22"/>
    <mergeCell ref="B3:F3"/>
    <mergeCell ref="B5:B6"/>
    <mergeCell ref="D5:D6"/>
    <mergeCell ref="F5:F6"/>
    <mergeCell ref="B19:B20"/>
    <mergeCell ref="D19:D20"/>
    <mergeCell ref="F19:F20"/>
  </mergeCells>
  <hyperlinks>
    <hyperlink ref="A1" location="'0_Content'!B6" display="Back to content" xr:uid="{B24C6A71-EDE9-4C26-B6B9-48BB64CAFCCE}"/>
    <hyperlink ref="A2" location="'0.1_Index'!B3" display="Index" xr:uid="{FCF7F615-E893-4EB0-9C8E-F3BBC10FD0B8}"/>
    <hyperlink ref="B14" location="'3.1_Customers'!A1" display="-Sheet 3.1 Customers" xr:uid="{AF925696-5923-4CC4-A538-A9AA84E8C9C3}"/>
    <hyperlink ref="D13" location="'3.4_Portfolio_emissions'!A1" display="- Sheet 3.4 Portfolio Emissions" xr:uid="{25FE88D5-8A6A-44C4-BD80-F6FCAFF889B5}"/>
    <hyperlink ref="F15" location="'3.3_Environmental_lending'!A1" display="- Sheet 3.3 Environmental lending" xr:uid="{7AF1EEC6-A815-4718-86C1-C6D45E352E96}"/>
    <hyperlink ref="B26" location="'3.3_Environmental_lending'!A1" display="- Sheet 3.3 Environmental Lending" xr:uid="{31CB43D7-234C-4683-96AC-C24BD80AFA9A}"/>
    <hyperlink ref="B27" location="'4.3_Memberships_and_principles'!A1" display="- Sheet 4.3 Memberships, standards and principles" xr:uid="{B9F951E6-DDC0-4403-8ABB-E52446F3FBFF}"/>
    <hyperlink ref="D31" location="'2.1_Employees'!A1" display="- Sheet 2.1 Employees" xr:uid="{F601916C-2912-43A8-8A63-156510870BAE}"/>
    <hyperlink ref="B10" r:id="rId1" xr:uid="{F9C69B37-6807-4147-A6C6-D08BB0F90547}"/>
    <hyperlink ref="B11" r:id="rId2" xr:uid="{C1166906-C7EE-45E2-BF7D-CDE3B608007F}"/>
    <hyperlink ref="F26" r:id="rId3" xr:uid="{5319B7B2-0CFD-4C96-9712-4B46B47628B1}"/>
    <hyperlink ref="B12" r:id="rId4" xr:uid="{47EE1732-DE9C-4AF2-9532-54F5710532F7}"/>
    <hyperlink ref="D11" r:id="rId5" xr:uid="{F3BBDC38-C499-4A8A-969E-D208FC489AB0}"/>
    <hyperlink ref="F24" r:id="rId6" location="sustainability" display="Impact Report Package 2024" xr:uid="{E434A035-C51B-4FB3-B6E4-E3F3B441B27A}"/>
    <hyperlink ref="D9" r:id="rId7" xr:uid="{0CDDD506-DAD1-41E1-AF18-ECD5FFBEC078}"/>
    <hyperlink ref="D25" r:id="rId8" xr:uid="{C0021193-09BB-409B-9434-312B3A25B8C0}"/>
    <hyperlink ref="D26" r:id="rId9" xr:uid="{EEA7681A-06C6-441E-B415-429A72FB5A76}"/>
    <hyperlink ref="F10" r:id="rId10" xr:uid="{337C2BC7-3055-4B89-8DD8-4B0D340D9E97}"/>
    <hyperlink ref="F9" r:id="rId11" xr:uid="{563CE18D-4E09-4360-B9CF-E4CA3BBC6D6C}"/>
    <hyperlink ref="D24" r:id="rId12" xr:uid="{7E33CA66-881C-4E6C-933A-8D9DF5E229B2}"/>
    <hyperlink ref="D27" r:id="rId13" xr:uid="{3213C742-3B18-44CB-88CE-1059EE3CFB74}"/>
    <hyperlink ref="F11" r:id="rId14" xr:uid="{117A7321-AE40-4C04-AEA9-75DDE126CA6B}"/>
    <hyperlink ref="D28" r:id="rId15" xr:uid="{318511E8-5D3D-42A4-B662-F30679ACEEEF}"/>
    <hyperlink ref="F12" r:id="rId16" xr:uid="{2F66D6BE-E0C1-4FE2-AFA0-45E2F17984F8}"/>
    <hyperlink ref="F13" r:id="rId17" xr:uid="{737C52F3-C4AC-4281-A2A1-CAB65D13BD82}"/>
    <hyperlink ref="D29" r:id="rId18" xr:uid="{2FC2A779-4BE1-4045-96E9-29B96015D54A}"/>
    <hyperlink ref="D17" r:id="rId19" xr:uid="{A8E48779-CF77-4086-B897-3EBF1F0AEEA0}"/>
    <hyperlink ref="B25" location="'2.3_Supplier_screening'!A1" display="- Sheet 2.3 Supplier Screening" xr:uid="{72A3512C-93FB-4CA1-B2E9-E16076509BEB}"/>
    <hyperlink ref="F16" r:id="rId20" display="https://www.procredit-holding.com/wp-content/uploads/2025/09/Group-Diversity-Equity-and-Inclusion-Strategy.pdf" xr:uid="{A5A68912-043F-4E18-A30C-591A40A4A186}"/>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44067-0F0B-43F5-9F59-5CACFDB4D40B}">
  <sheetPr codeName="Sheet4">
    <tabColor rgb="FF004F95"/>
  </sheetPr>
  <dimension ref="A1:K129"/>
  <sheetViews>
    <sheetView showGridLines="0" zoomScale="84" zoomScaleNormal="70" workbookViewId="0">
      <pane ySplit="12" topLeftCell="A17" activePane="bottomLeft" state="frozen"/>
      <selection pane="bottomLeft" activeCell="J32" sqref="J32"/>
    </sheetView>
  </sheetViews>
  <sheetFormatPr defaultColWidth="9.28515625" defaultRowHeight="14.25"/>
  <cols>
    <col min="1" max="1" width="17.42578125" style="77" customWidth="1"/>
    <col min="2" max="2" width="32.7109375" style="77" customWidth="1"/>
    <col min="3" max="7" width="35.5703125" style="77" customWidth="1"/>
    <col min="8" max="8" width="36.28515625" style="77" customWidth="1"/>
    <col min="9" max="9" width="11.42578125" style="77" bestFit="1" customWidth="1"/>
    <col min="10" max="10" width="69.28515625" style="77" customWidth="1"/>
    <col min="11" max="16384" width="9.28515625" style="77"/>
  </cols>
  <sheetData>
    <row r="1" spans="1:11" ht="15">
      <c r="A1" s="26" t="s">
        <v>27</v>
      </c>
      <c r="B1" s="51"/>
      <c r="C1" s="51"/>
      <c r="D1" s="51"/>
      <c r="E1" s="51"/>
    </row>
    <row r="2" spans="1:11" ht="15">
      <c r="A2" s="26" t="s">
        <v>85</v>
      </c>
      <c r="B2" s="51"/>
      <c r="C2" s="51"/>
      <c r="D2" s="51"/>
      <c r="E2" s="51"/>
    </row>
    <row r="3" spans="1:11" s="71" customFormat="1" ht="20.100000000000001" customHeight="1">
      <c r="B3" s="1070" t="s">
        <v>681</v>
      </c>
      <c r="C3" s="935"/>
      <c r="D3" s="935"/>
      <c r="E3" s="935"/>
      <c r="F3" s="935"/>
      <c r="G3" s="935"/>
      <c r="H3" s="935"/>
      <c r="J3" s="77"/>
      <c r="K3" s="77"/>
    </row>
    <row r="5" spans="1:11" ht="15" customHeight="1">
      <c r="B5" s="950" t="s">
        <v>682</v>
      </c>
      <c r="C5" s="950"/>
      <c r="D5" s="950"/>
      <c r="E5" s="950"/>
      <c r="F5" s="950"/>
      <c r="G5" s="950"/>
      <c r="H5" s="950"/>
    </row>
    <row r="6" spans="1:11" ht="15" customHeight="1">
      <c r="B6" s="950"/>
      <c r="C6" s="950"/>
      <c r="D6" s="950"/>
      <c r="E6" s="950"/>
      <c r="F6" s="950"/>
      <c r="G6" s="950"/>
      <c r="H6" s="950"/>
    </row>
    <row r="7" spans="1:11" ht="19.5" customHeight="1"/>
    <row r="8" spans="1:11" ht="19.5" customHeight="1"/>
    <row r="9" spans="1:11" ht="19.5" customHeight="1"/>
    <row r="10" spans="1:11" ht="19.5" customHeight="1"/>
    <row r="11" spans="1:11" ht="19.5" customHeight="1"/>
    <row r="12" spans="1:11" ht="19.5" customHeight="1"/>
    <row r="13" spans="1:11" ht="19.5" customHeight="1"/>
    <row r="14" spans="1:11" ht="19.5" customHeight="1" thickBot="1"/>
    <row r="15" spans="1:11" ht="40.15" customHeight="1" thickBot="1">
      <c r="B15" s="1109" t="s">
        <v>683</v>
      </c>
      <c r="C15" s="1110"/>
      <c r="D15" s="1110"/>
      <c r="E15" s="1110"/>
      <c r="F15" s="1110"/>
      <c r="G15" s="1110"/>
      <c r="H15" s="1111"/>
    </row>
    <row r="16" spans="1:11" s="200" customFormat="1" ht="30" customHeight="1" thickBot="1">
      <c r="B16" s="724" t="s">
        <v>684</v>
      </c>
      <c r="C16" s="1159" t="s">
        <v>685</v>
      </c>
      <c r="D16" s="1160"/>
      <c r="E16" s="1159" t="s">
        <v>685</v>
      </c>
      <c r="F16" s="1160"/>
      <c r="G16" s="1159" t="s">
        <v>685</v>
      </c>
      <c r="H16" s="1160"/>
    </row>
    <row r="17" spans="2:8" ht="134.25" customHeight="1" thickBot="1">
      <c r="B17" s="724" t="s">
        <v>686</v>
      </c>
      <c r="C17" s="1116" t="s">
        <v>687</v>
      </c>
      <c r="D17" s="1117"/>
      <c r="E17" s="1134" t="s">
        <v>688</v>
      </c>
      <c r="F17" s="1117"/>
      <c r="G17" s="1116" t="s">
        <v>689</v>
      </c>
      <c r="H17" s="1117"/>
    </row>
    <row r="18" spans="2:8" ht="45" customHeight="1">
      <c r="B18" s="1109" t="s">
        <v>690</v>
      </c>
      <c r="C18" s="1144" t="s">
        <v>691</v>
      </c>
      <c r="D18" s="1150"/>
      <c r="E18" s="1144" t="s">
        <v>692</v>
      </c>
      <c r="F18" s="1150"/>
      <c r="G18" s="1144" t="s">
        <v>693</v>
      </c>
      <c r="H18" s="1150"/>
    </row>
    <row r="19" spans="2:8" ht="45" customHeight="1">
      <c r="B19" s="1138"/>
      <c r="C19" s="1101" t="s">
        <v>694</v>
      </c>
      <c r="D19" s="1102"/>
      <c r="E19" s="1101" t="s">
        <v>695</v>
      </c>
      <c r="F19" s="1102"/>
      <c r="G19" s="1101" t="s">
        <v>696</v>
      </c>
      <c r="H19" s="1102"/>
    </row>
    <row r="20" spans="2:8" ht="45" customHeight="1">
      <c r="B20" s="1138"/>
      <c r="C20" s="1157" t="s">
        <v>697</v>
      </c>
      <c r="D20" s="1158"/>
      <c r="E20" s="1101" t="s">
        <v>698</v>
      </c>
      <c r="F20" s="1102"/>
      <c r="G20" s="1101" t="s">
        <v>699</v>
      </c>
      <c r="H20" s="1102"/>
    </row>
    <row r="21" spans="2:8" ht="45" customHeight="1">
      <c r="B21" s="1138"/>
      <c r="C21" s="1101" t="s">
        <v>700</v>
      </c>
      <c r="D21" s="1102"/>
      <c r="E21" s="1161"/>
      <c r="F21" s="1162"/>
      <c r="G21" s="1101" t="s">
        <v>701</v>
      </c>
      <c r="H21" s="1102"/>
    </row>
    <row r="22" spans="2:8" ht="45" customHeight="1">
      <c r="B22" s="1138"/>
      <c r="C22" s="1099"/>
      <c r="D22" s="1100"/>
      <c r="E22" s="1103"/>
      <c r="F22" s="1104"/>
      <c r="G22" s="1101" t="s">
        <v>702</v>
      </c>
      <c r="H22" s="1102"/>
    </row>
    <row r="23" spans="2:8" ht="35.1" customHeight="1">
      <c r="B23" s="1138"/>
      <c r="C23" s="1099"/>
      <c r="D23" s="1100"/>
      <c r="E23" s="1103"/>
      <c r="F23" s="1104"/>
      <c r="G23" s="1101" t="s">
        <v>703</v>
      </c>
      <c r="H23" s="1102"/>
    </row>
    <row r="24" spans="2:8" ht="34.5" customHeight="1">
      <c r="B24" s="1138"/>
      <c r="C24" s="1099"/>
      <c r="D24" s="1100"/>
      <c r="E24" s="1103"/>
      <c r="F24" s="1104"/>
      <c r="G24" s="854" t="s">
        <v>704</v>
      </c>
      <c r="H24" s="855"/>
    </row>
    <row r="25" spans="2:8" ht="35.1" customHeight="1" thickBot="1">
      <c r="B25" s="1139"/>
      <c r="C25" s="1163"/>
      <c r="D25" s="1164"/>
      <c r="E25" s="1105"/>
      <c r="F25" s="1106"/>
      <c r="G25" s="1107" t="s">
        <v>705</v>
      </c>
      <c r="H25" s="1108"/>
    </row>
    <row r="26" spans="2:8" customFormat="1" ht="15" customHeight="1"/>
    <row r="27" spans="2:8" customFormat="1" ht="15" customHeight="1"/>
    <row r="28" spans="2:8" ht="15" customHeight="1" thickBot="1">
      <c r="B28" s="726"/>
      <c r="C28" s="727"/>
      <c r="D28" s="728"/>
      <c r="E28" s="729"/>
    </row>
    <row r="29" spans="2:8" ht="40.15" customHeight="1" thickBot="1">
      <c r="B29" s="1109" t="s">
        <v>706</v>
      </c>
      <c r="C29" s="1110"/>
      <c r="D29" s="1110"/>
      <c r="E29" s="1110"/>
      <c r="F29" s="1110"/>
      <c r="G29" s="1110"/>
      <c r="H29" s="1111"/>
    </row>
    <row r="30" spans="2:8" ht="30" customHeight="1" thickBot="1">
      <c r="B30" s="724" t="s">
        <v>684</v>
      </c>
      <c r="C30" s="1129" t="s">
        <v>685</v>
      </c>
      <c r="D30" s="1129"/>
      <c r="E30" s="1130"/>
      <c r="F30" s="1128" t="s">
        <v>685</v>
      </c>
      <c r="G30" s="1129"/>
      <c r="H30" s="1130"/>
    </row>
    <row r="31" spans="2:8" ht="50.1" customHeight="1" thickBot="1">
      <c r="B31" s="724" t="s">
        <v>686</v>
      </c>
      <c r="C31" s="1134" t="s">
        <v>707</v>
      </c>
      <c r="D31" s="1134"/>
      <c r="E31" s="1117"/>
      <c r="F31" s="1116" t="s">
        <v>708</v>
      </c>
      <c r="G31" s="1134"/>
      <c r="H31" s="1117"/>
    </row>
    <row r="32" spans="2:8" ht="45" customHeight="1">
      <c r="B32" s="1109" t="s">
        <v>690</v>
      </c>
      <c r="C32" s="1118" t="s">
        <v>709</v>
      </c>
      <c r="D32" s="1118"/>
      <c r="E32" s="1102"/>
      <c r="F32" s="1101" t="s">
        <v>710</v>
      </c>
      <c r="G32" s="1118"/>
      <c r="H32" s="1102"/>
    </row>
    <row r="33" spans="2:9" ht="45" customHeight="1">
      <c r="B33" s="1138"/>
      <c r="C33" s="1118" t="s">
        <v>711</v>
      </c>
      <c r="D33" s="1118"/>
      <c r="E33" s="1102"/>
      <c r="F33" s="1101" t="s">
        <v>712</v>
      </c>
      <c r="G33" s="1118"/>
      <c r="H33" s="1102"/>
    </row>
    <row r="34" spans="2:9" ht="35.1" customHeight="1">
      <c r="B34" s="1138"/>
      <c r="C34" s="1118" t="s">
        <v>713</v>
      </c>
      <c r="D34" s="1118"/>
      <c r="E34" s="1102"/>
      <c r="F34" s="1154"/>
      <c r="G34" s="1155"/>
      <c r="H34" s="1156"/>
    </row>
    <row r="35" spans="2:9" ht="35.1" customHeight="1">
      <c r="B35" s="1138"/>
      <c r="C35" s="1118" t="s">
        <v>714</v>
      </c>
      <c r="D35" s="1118"/>
      <c r="E35" s="1102"/>
      <c r="F35" s="1154"/>
      <c r="G35" s="1155"/>
      <c r="H35" s="1156"/>
    </row>
    <row r="36" spans="2:9" ht="35.1" customHeight="1">
      <c r="B36" s="1138"/>
      <c r="C36" s="1118" t="s">
        <v>715</v>
      </c>
      <c r="D36" s="1118"/>
      <c r="E36" s="1102"/>
      <c r="F36" s="1154"/>
      <c r="G36" s="1155"/>
      <c r="H36" s="1156"/>
    </row>
    <row r="37" spans="2:9" ht="35.1" customHeight="1" thickBot="1">
      <c r="B37" s="1139"/>
      <c r="C37" s="1119" t="s">
        <v>716</v>
      </c>
      <c r="D37" s="1119"/>
      <c r="E37" s="1108"/>
      <c r="F37" s="1151"/>
      <c r="G37" s="1152"/>
      <c r="H37" s="1153"/>
      <c r="I37" s="66"/>
    </row>
    <row r="39" spans="2:9" ht="15">
      <c r="B39" s="726"/>
      <c r="C39" s="726"/>
      <c r="D39" s="726"/>
    </row>
    <row r="40" spans="2:9" ht="14.1" customHeight="1" thickBot="1">
      <c r="B40" s="726"/>
      <c r="C40" s="726"/>
      <c r="D40" s="726"/>
    </row>
    <row r="41" spans="2:9" ht="40.15" customHeight="1" thickBot="1">
      <c r="B41" s="1109" t="s">
        <v>717</v>
      </c>
      <c r="C41" s="1110"/>
      <c r="D41" s="1110"/>
      <c r="E41" s="1110"/>
      <c r="F41" s="1110"/>
      <c r="G41" s="1110"/>
      <c r="H41" s="1111"/>
    </row>
    <row r="42" spans="2:9" ht="35.1" customHeight="1" thickBot="1">
      <c r="B42" s="724" t="s">
        <v>684</v>
      </c>
      <c r="C42" s="1128" t="s">
        <v>718</v>
      </c>
      <c r="D42" s="1129"/>
      <c r="E42" s="1130"/>
      <c r="F42" s="1128" t="s">
        <v>718</v>
      </c>
      <c r="G42" s="1129"/>
      <c r="H42" s="1130"/>
    </row>
    <row r="43" spans="2:9" ht="35.1" customHeight="1" thickBot="1">
      <c r="B43" s="724" t="s">
        <v>686</v>
      </c>
      <c r="C43" s="1134" t="s">
        <v>719</v>
      </c>
      <c r="D43" s="1134"/>
      <c r="E43" s="1117"/>
      <c r="F43" s="1116" t="s">
        <v>720</v>
      </c>
      <c r="G43" s="1134"/>
      <c r="H43" s="1117"/>
    </row>
    <row r="44" spans="2:9" ht="30" customHeight="1">
      <c r="B44" s="1109" t="s">
        <v>690</v>
      </c>
      <c r="C44" s="1118" t="s">
        <v>721</v>
      </c>
      <c r="D44" s="1118"/>
      <c r="E44" s="1102"/>
      <c r="F44" s="1101" t="s">
        <v>722</v>
      </c>
      <c r="G44" s="1118"/>
      <c r="H44" s="1102"/>
    </row>
    <row r="45" spans="2:9" ht="30" customHeight="1">
      <c r="B45" s="1138"/>
      <c r="C45" s="1118" t="s">
        <v>723</v>
      </c>
      <c r="D45" s="1118"/>
      <c r="E45" s="1102"/>
      <c r="F45" s="1101" t="s">
        <v>724</v>
      </c>
      <c r="G45" s="1118"/>
      <c r="H45" s="1102"/>
    </row>
    <row r="46" spans="2:9" ht="30" customHeight="1">
      <c r="B46" s="1138"/>
      <c r="C46" s="1118" t="s">
        <v>725</v>
      </c>
      <c r="D46" s="1118"/>
      <c r="E46" s="1102"/>
      <c r="F46" s="1101" t="s">
        <v>726</v>
      </c>
      <c r="G46" s="1118"/>
      <c r="H46" s="1102"/>
    </row>
    <row r="47" spans="2:9" ht="30" customHeight="1" thickBot="1">
      <c r="B47" s="1139"/>
      <c r="C47" s="1119"/>
      <c r="D47" s="1119"/>
      <c r="E47" s="1108"/>
      <c r="F47" s="1107" t="s">
        <v>727</v>
      </c>
      <c r="G47" s="1119"/>
      <c r="H47" s="1108"/>
      <c r="I47" s="66"/>
    </row>
    <row r="48" spans="2:9" ht="15">
      <c r="B48" s="726"/>
      <c r="C48" s="726"/>
      <c r="D48" s="726"/>
    </row>
    <row r="49" spans="2:9" ht="15">
      <c r="B49" s="726"/>
      <c r="C49" s="726"/>
    </row>
    <row r="50" spans="2:9" ht="15" customHeight="1" thickBot="1">
      <c r="B50" s="726"/>
    </row>
    <row r="51" spans="2:9" ht="40.15" customHeight="1" thickBot="1">
      <c r="B51" s="1123" t="s">
        <v>728</v>
      </c>
      <c r="C51" s="1124"/>
      <c r="D51" s="1124"/>
      <c r="E51" s="1124"/>
      <c r="F51" s="1124"/>
      <c r="G51" s="1124"/>
      <c r="H51" s="1125"/>
    </row>
    <row r="52" spans="2:9" ht="40.15" customHeight="1" thickBot="1">
      <c r="B52" s="730" t="s">
        <v>684</v>
      </c>
      <c r="C52" s="731" t="s">
        <v>729</v>
      </c>
      <c r="D52" s="732" t="s">
        <v>730</v>
      </c>
      <c r="E52" s="732" t="s">
        <v>731</v>
      </c>
      <c r="F52" s="733" t="s">
        <v>685</v>
      </c>
      <c r="G52" s="732" t="s">
        <v>732</v>
      </c>
      <c r="H52" s="731" t="s">
        <v>732</v>
      </c>
    </row>
    <row r="53" spans="2:9" ht="200.1" customHeight="1" thickBot="1">
      <c r="B53" s="734" t="s">
        <v>686</v>
      </c>
      <c r="C53" s="735" t="s">
        <v>733</v>
      </c>
      <c r="D53" s="638" t="s">
        <v>734</v>
      </c>
      <c r="E53" s="736" t="s">
        <v>735</v>
      </c>
      <c r="F53" s="638" t="s">
        <v>736</v>
      </c>
      <c r="G53" s="736" t="s">
        <v>737</v>
      </c>
      <c r="H53" s="638" t="s">
        <v>738</v>
      </c>
    </row>
    <row r="54" spans="2:9" ht="92.25" customHeight="1">
      <c r="B54" s="1096" t="s">
        <v>690</v>
      </c>
      <c r="C54" s="737" t="s">
        <v>739</v>
      </c>
      <c r="D54" s="737" t="s">
        <v>740</v>
      </c>
      <c r="E54" s="737" t="s">
        <v>741</v>
      </c>
      <c r="F54" s="738" t="s">
        <v>742</v>
      </c>
      <c r="G54" s="739" t="s">
        <v>743</v>
      </c>
      <c r="H54" s="738" t="s">
        <v>744</v>
      </c>
    </row>
    <row r="55" spans="2:9" ht="170.25" customHeight="1">
      <c r="B55" s="1097"/>
      <c r="C55" s="741"/>
      <c r="D55" s="742" t="s">
        <v>745</v>
      </c>
      <c r="E55" s="611" t="s">
        <v>746</v>
      </c>
      <c r="F55" s="742" t="s">
        <v>747</v>
      </c>
      <c r="G55" s="729" t="s">
        <v>748</v>
      </c>
      <c r="H55" s="742" t="s">
        <v>749</v>
      </c>
    </row>
    <row r="56" spans="2:9" ht="168" customHeight="1">
      <c r="B56" s="1097"/>
      <c r="C56" s="741"/>
      <c r="D56" s="742" t="s">
        <v>1095</v>
      </c>
      <c r="E56" s="729" t="s">
        <v>750</v>
      </c>
      <c r="F56" s="742" t="s">
        <v>751</v>
      </c>
      <c r="G56" s="729" t="s">
        <v>752</v>
      </c>
      <c r="H56" s="742" t="s">
        <v>753</v>
      </c>
    </row>
    <row r="57" spans="2:9" ht="193.5" customHeight="1" thickBot="1">
      <c r="B57" s="1098"/>
      <c r="C57" s="743"/>
      <c r="D57" s="744"/>
      <c r="E57" s="744" t="s">
        <v>754</v>
      </c>
      <c r="F57" s="744" t="s">
        <v>755</v>
      </c>
      <c r="G57" s="906" t="s">
        <v>1096</v>
      </c>
      <c r="H57" s="744"/>
      <c r="I57" s="66"/>
    </row>
    <row r="58" spans="2:9" ht="14.25" customHeight="1">
      <c r="B58" s="726"/>
      <c r="C58" s="726"/>
      <c r="D58" s="726"/>
    </row>
    <row r="59" spans="2:9" ht="14.25" customHeight="1">
      <c r="B59" s="726"/>
      <c r="C59" s="726"/>
      <c r="D59" s="726"/>
    </row>
    <row r="60" spans="2:9" ht="14.25" customHeight="1" thickBot="1">
      <c r="B60" s="726"/>
      <c r="C60" s="726"/>
      <c r="D60" s="726"/>
    </row>
    <row r="61" spans="2:9" ht="40.15" customHeight="1" thickBot="1">
      <c r="B61" s="1123" t="s">
        <v>756</v>
      </c>
      <c r="C61" s="1124"/>
      <c r="D61" s="1124"/>
      <c r="E61" s="1124"/>
      <c r="F61" s="1124"/>
      <c r="G61" s="1124"/>
      <c r="H61" s="1125"/>
    </row>
    <row r="62" spans="2:9" ht="40.15" customHeight="1" thickBot="1">
      <c r="B62" s="740" t="s">
        <v>684</v>
      </c>
      <c r="C62" s="1135" t="s">
        <v>730</v>
      </c>
      <c r="D62" s="1135"/>
      <c r="E62" s="1104"/>
      <c r="F62" s="1135" t="s">
        <v>757</v>
      </c>
      <c r="G62" s="1135"/>
      <c r="H62" s="1104"/>
    </row>
    <row r="63" spans="2:9" ht="81" customHeight="1" thickBot="1">
      <c r="B63" s="724" t="s">
        <v>686</v>
      </c>
      <c r="C63" s="1134" t="s">
        <v>758</v>
      </c>
      <c r="D63" s="1134"/>
      <c r="E63" s="1117"/>
      <c r="F63" s="1116" t="s">
        <v>759</v>
      </c>
      <c r="G63" s="1134"/>
      <c r="H63" s="1117"/>
    </row>
    <row r="64" spans="2:9" ht="40.15" customHeight="1">
      <c r="B64" s="1109" t="s">
        <v>690</v>
      </c>
      <c r="C64" s="1149" t="s">
        <v>760</v>
      </c>
      <c r="D64" s="1145"/>
      <c r="E64" s="1150"/>
      <c r="F64" s="1144" t="s">
        <v>761</v>
      </c>
      <c r="G64" s="1145"/>
      <c r="H64" s="1150"/>
    </row>
    <row r="65" spans="1:9" ht="40.15" customHeight="1" thickBot="1">
      <c r="B65" s="1139"/>
      <c r="C65" s="1119" t="s">
        <v>762</v>
      </c>
      <c r="D65" s="1119"/>
      <c r="E65" s="1108"/>
      <c r="F65" s="1107" t="s">
        <v>763</v>
      </c>
      <c r="G65" s="1119"/>
      <c r="H65" s="1108"/>
    </row>
    <row r="66" spans="1:9" ht="14.1" customHeight="1">
      <c r="B66" s="726"/>
    </row>
    <row r="67" spans="1:9" ht="14.1" customHeight="1">
      <c r="B67" s="726"/>
    </row>
    <row r="68" spans="1:9" ht="15.75" thickBot="1">
      <c r="B68" s="726"/>
      <c r="C68" s="726"/>
      <c r="D68" s="726"/>
    </row>
    <row r="69" spans="1:9" ht="40.15" customHeight="1" thickBot="1">
      <c r="B69" s="1123" t="s">
        <v>764</v>
      </c>
      <c r="C69" s="1124"/>
      <c r="D69" s="1124"/>
      <c r="E69" s="1124"/>
      <c r="F69" s="1124"/>
      <c r="G69" s="1124"/>
      <c r="H69" s="1125"/>
    </row>
    <row r="70" spans="1:9" ht="30" customHeight="1" thickBot="1">
      <c r="B70" s="740" t="s">
        <v>684</v>
      </c>
      <c r="C70" s="1103" t="s">
        <v>730</v>
      </c>
      <c r="D70" s="1135"/>
      <c r="E70" s="1135"/>
      <c r="F70" s="1128" t="s">
        <v>765</v>
      </c>
      <c r="G70" s="1129"/>
      <c r="H70" s="1130"/>
    </row>
    <row r="71" spans="1:9" ht="50.25" customHeight="1" thickBot="1">
      <c r="B71" s="734" t="s">
        <v>686</v>
      </c>
      <c r="C71" s="1136" t="s">
        <v>766</v>
      </c>
      <c r="D71" s="1137"/>
      <c r="E71" s="1137"/>
      <c r="F71" s="1116" t="s">
        <v>767</v>
      </c>
      <c r="G71" s="1134"/>
      <c r="H71" s="1117"/>
    </row>
    <row r="72" spans="1:9" ht="102" customHeight="1" thickBot="1">
      <c r="B72" s="725" t="s">
        <v>690</v>
      </c>
      <c r="C72" s="1131" t="s">
        <v>768</v>
      </c>
      <c r="D72" s="1132"/>
      <c r="E72" s="1133"/>
      <c r="F72" s="1119" t="s">
        <v>769</v>
      </c>
      <c r="G72" s="1119"/>
      <c r="H72" s="1108"/>
      <c r="I72" s="66"/>
    </row>
    <row r="73" spans="1:9" ht="15.75" customHeight="1">
      <c r="B73" s="726"/>
      <c r="C73" s="726"/>
      <c r="D73" s="726"/>
    </row>
    <row r="74" spans="1:9" ht="15.75" customHeight="1" thickBot="1">
      <c r="B74" s="726"/>
      <c r="C74" s="726"/>
      <c r="D74" s="726"/>
    </row>
    <row r="75" spans="1:9" ht="40.15" customHeight="1" thickBot="1">
      <c r="A75" s="489"/>
      <c r="B75" s="1109" t="s">
        <v>770</v>
      </c>
      <c r="C75" s="1110"/>
      <c r="D75" s="1110"/>
      <c r="E75" s="1110"/>
      <c r="F75" s="1110"/>
      <c r="G75" s="1110"/>
      <c r="H75" s="1111"/>
    </row>
    <row r="76" spans="1:9" s="200" customFormat="1" ht="30" customHeight="1" thickBot="1">
      <c r="B76" s="724" t="s">
        <v>684</v>
      </c>
      <c r="C76" s="1103" t="s">
        <v>718</v>
      </c>
      <c r="D76" s="1135"/>
      <c r="E76" s="1135"/>
      <c r="F76" s="1135" t="s">
        <v>731</v>
      </c>
      <c r="G76" s="1135"/>
      <c r="H76" s="1104"/>
    </row>
    <row r="77" spans="1:9" ht="77.099999999999994" customHeight="1" thickBot="1">
      <c r="B77" s="724" t="s">
        <v>686</v>
      </c>
      <c r="C77" s="1136" t="s">
        <v>771</v>
      </c>
      <c r="D77" s="1137"/>
      <c r="E77" s="1137"/>
      <c r="F77" s="1136" t="s">
        <v>772</v>
      </c>
      <c r="G77" s="1137"/>
      <c r="H77" s="1143"/>
    </row>
    <row r="78" spans="1:9" ht="39" customHeight="1">
      <c r="B78" s="1138" t="s">
        <v>690</v>
      </c>
      <c r="C78" s="1144" t="s">
        <v>773</v>
      </c>
      <c r="D78" s="1145"/>
      <c r="E78" s="1145"/>
      <c r="F78" s="1146" t="s">
        <v>774</v>
      </c>
      <c r="G78" s="1147"/>
      <c r="H78" s="1148"/>
    </row>
    <row r="79" spans="1:9" ht="34.5" customHeight="1">
      <c r="B79" s="1138"/>
      <c r="C79" s="1101" t="s">
        <v>775</v>
      </c>
      <c r="D79" s="1118"/>
      <c r="E79" s="1118"/>
      <c r="F79" s="1140" t="s">
        <v>776</v>
      </c>
      <c r="G79" s="1141"/>
      <c r="H79" s="1142"/>
    </row>
    <row r="80" spans="1:9" ht="48" customHeight="1">
      <c r="B80" s="1138"/>
      <c r="C80" s="1101"/>
      <c r="D80" s="1118"/>
      <c r="E80" s="1118"/>
      <c r="F80" s="1140" t="s">
        <v>777</v>
      </c>
      <c r="G80" s="1141"/>
      <c r="H80" s="1142"/>
    </row>
    <row r="81" spans="2:9" ht="39.6" customHeight="1">
      <c r="B81" s="1138"/>
      <c r="C81" s="1101"/>
      <c r="D81" s="1118"/>
      <c r="E81" s="1118"/>
      <c r="F81" s="1140" t="s">
        <v>778</v>
      </c>
      <c r="G81" s="1141"/>
      <c r="H81" s="1142"/>
    </row>
    <row r="82" spans="2:9" ht="12.6" customHeight="1" thickBot="1">
      <c r="B82" s="1139"/>
      <c r="C82" s="1107"/>
      <c r="D82" s="1119"/>
      <c r="E82" s="1119"/>
      <c r="F82" s="1107"/>
      <c r="G82" s="1119"/>
      <c r="H82" s="1108"/>
      <c r="I82" s="66"/>
    </row>
    <row r="83" spans="2:9" ht="15.75" customHeight="1">
      <c r="B83" s="726"/>
      <c r="C83" s="726"/>
      <c r="D83" s="726"/>
    </row>
    <row r="84" spans="2:9" ht="15">
      <c r="B84" s="726"/>
      <c r="C84" s="726"/>
      <c r="D84" s="726"/>
    </row>
    <row r="85" spans="2:9" ht="15.75" thickBot="1">
      <c r="B85" s="726"/>
      <c r="C85" s="726"/>
      <c r="D85" s="726"/>
    </row>
    <row r="86" spans="2:9" ht="40.15" customHeight="1" thickBot="1">
      <c r="B86" s="1123" t="s">
        <v>779</v>
      </c>
      <c r="C86" s="1124"/>
      <c r="D86" s="1124"/>
      <c r="E86" s="1124"/>
      <c r="F86" s="1124"/>
      <c r="G86" s="1124"/>
      <c r="H86" s="1125"/>
    </row>
    <row r="87" spans="2:9" ht="40.15" customHeight="1" thickBot="1">
      <c r="B87" s="730" t="s">
        <v>684</v>
      </c>
      <c r="C87" s="1128" t="s">
        <v>765</v>
      </c>
      <c r="D87" s="1129"/>
      <c r="E87" s="1130"/>
      <c r="F87" s="1252" t="s">
        <v>718</v>
      </c>
      <c r="G87" s="1253"/>
      <c r="H87" s="1254"/>
    </row>
    <row r="88" spans="2:9" ht="50.1" customHeight="1" thickBot="1">
      <c r="B88" s="734" t="s">
        <v>686</v>
      </c>
      <c r="C88" s="1116" t="s">
        <v>780</v>
      </c>
      <c r="D88" s="1134"/>
      <c r="E88" s="1134"/>
      <c r="F88" s="1116" t="s">
        <v>781</v>
      </c>
      <c r="G88" s="1134"/>
      <c r="H88" s="1117"/>
    </row>
    <row r="89" spans="2:9" ht="35.1" customHeight="1">
      <c r="B89" s="1096" t="s">
        <v>690</v>
      </c>
      <c r="C89" s="1118" t="s">
        <v>782</v>
      </c>
      <c r="D89" s="1118"/>
      <c r="E89" s="1118"/>
      <c r="F89" s="1101" t="s">
        <v>783</v>
      </c>
      <c r="G89" s="1118"/>
      <c r="H89" s="1102"/>
    </row>
    <row r="90" spans="2:9" ht="35.1" customHeight="1">
      <c r="B90" s="1097"/>
      <c r="C90" s="1118" t="s">
        <v>784</v>
      </c>
      <c r="D90" s="1118"/>
      <c r="E90" s="1118"/>
      <c r="F90" s="1101" t="s">
        <v>785</v>
      </c>
      <c r="G90" s="1118"/>
      <c r="H90" s="1102"/>
    </row>
    <row r="91" spans="2:9" ht="38.25" customHeight="1">
      <c r="B91" s="1097"/>
      <c r="C91" s="1118" t="s">
        <v>786</v>
      </c>
      <c r="D91" s="1118"/>
      <c r="E91" s="1118"/>
      <c r="F91" s="1101" t="s">
        <v>787</v>
      </c>
      <c r="G91" s="1118"/>
      <c r="H91" s="1102"/>
    </row>
    <row r="92" spans="2:9" ht="72.75" customHeight="1" thickBot="1">
      <c r="B92" s="1098"/>
      <c r="C92" s="1119"/>
      <c r="D92" s="1119"/>
      <c r="E92" s="1119"/>
      <c r="F92" s="1107" t="s">
        <v>788</v>
      </c>
      <c r="G92" s="1119"/>
      <c r="H92" s="1108"/>
    </row>
    <row r="93" spans="2:9" ht="14.1" customHeight="1">
      <c r="B93" s="726"/>
      <c r="C93" s="726"/>
      <c r="D93" s="726"/>
    </row>
    <row r="94" spans="2:9" ht="14.1" customHeight="1">
      <c r="B94" s="726"/>
      <c r="C94" s="726"/>
      <c r="D94" s="726"/>
    </row>
    <row r="95" spans="2:9" ht="14.1" customHeight="1" thickBot="1">
      <c r="B95" s="726"/>
    </row>
    <row r="96" spans="2:9" ht="40.15" customHeight="1" thickBot="1">
      <c r="B96" s="1123" t="s">
        <v>789</v>
      </c>
      <c r="C96" s="1124"/>
      <c r="D96" s="1124"/>
      <c r="E96" s="1124"/>
      <c r="F96" s="1124"/>
      <c r="G96" s="1124"/>
      <c r="H96" s="1125"/>
    </row>
    <row r="97" spans="2:9" ht="40.15" customHeight="1" thickBot="1">
      <c r="B97" s="740" t="s">
        <v>684</v>
      </c>
      <c r="C97" s="1126" t="s">
        <v>718</v>
      </c>
      <c r="D97" s="1127"/>
      <c r="E97" s="1127"/>
      <c r="F97" s="1128" t="s">
        <v>718</v>
      </c>
      <c r="G97" s="1129"/>
      <c r="H97" s="1130"/>
    </row>
    <row r="98" spans="2:9" ht="60" customHeight="1" thickBot="1">
      <c r="B98" s="734" t="s">
        <v>686</v>
      </c>
      <c r="C98" s="1128" t="s">
        <v>790</v>
      </c>
      <c r="D98" s="1129"/>
      <c r="E98" s="1129"/>
      <c r="F98" s="1128" t="s">
        <v>791</v>
      </c>
      <c r="G98" s="1129"/>
      <c r="H98" s="1130"/>
    </row>
    <row r="99" spans="2:9" ht="30" customHeight="1">
      <c r="B99" s="1096" t="s">
        <v>690</v>
      </c>
      <c r="C99" s="1118" t="s">
        <v>792</v>
      </c>
      <c r="D99" s="1118"/>
      <c r="E99" s="1118"/>
      <c r="F99" s="1101" t="s">
        <v>793</v>
      </c>
      <c r="G99" s="1118"/>
      <c r="H99" s="1102"/>
    </row>
    <row r="100" spans="2:9" ht="60" customHeight="1">
      <c r="B100" s="1097"/>
      <c r="C100" s="1101" t="s">
        <v>794</v>
      </c>
      <c r="D100" s="1118"/>
      <c r="E100" s="1102"/>
      <c r="F100" s="1101" t="s">
        <v>795</v>
      </c>
      <c r="G100" s="1118"/>
      <c r="H100" s="1102"/>
    </row>
    <row r="101" spans="2:9" ht="60" customHeight="1">
      <c r="B101" s="1097"/>
      <c r="C101" s="1101" t="s">
        <v>796</v>
      </c>
      <c r="D101" s="1118"/>
      <c r="E101" s="1102"/>
      <c r="F101" s="1101"/>
      <c r="G101" s="1118"/>
      <c r="H101" s="1102"/>
    </row>
    <row r="102" spans="2:9" ht="30" customHeight="1" thickBot="1">
      <c r="B102" s="1098"/>
      <c r="C102" s="1119" t="s">
        <v>797</v>
      </c>
      <c r="D102" s="1119"/>
      <c r="E102" s="1119"/>
      <c r="F102" s="1120"/>
      <c r="G102" s="1121"/>
      <c r="H102" s="1122"/>
      <c r="I102" s="66"/>
    </row>
    <row r="103" spans="2:9" ht="14.25" customHeight="1">
      <c r="B103" s="726"/>
      <c r="C103" s="728"/>
      <c r="D103" s="726"/>
    </row>
    <row r="104" spans="2:9" ht="14.25" customHeight="1">
      <c r="B104" s="726"/>
      <c r="C104" s="728"/>
      <c r="D104" s="726"/>
    </row>
    <row r="105" spans="2:9" ht="17.25" customHeight="1" thickBot="1">
      <c r="B105" s="726"/>
      <c r="C105" s="728"/>
      <c r="D105" s="726"/>
    </row>
    <row r="106" spans="2:9" ht="40.15" customHeight="1" thickBot="1">
      <c r="B106" s="1109" t="s">
        <v>798</v>
      </c>
      <c r="C106" s="1110"/>
      <c r="D106" s="1110"/>
      <c r="E106" s="1110"/>
      <c r="F106" s="1110"/>
      <c r="G106" s="1110"/>
      <c r="H106" s="1111"/>
    </row>
    <row r="107" spans="2:9" ht="45" customHeight="1" thickBot="1">
      <c r="B107" s="723" t="s">
        <v>684</v>
      </c>
      <c r="C107" s="733" t="s">
        <v>732</v>
      </c>
      <c r="D107" s="1112" t="s">
        <v>732</v>
      </c>
      <c r="E107" s="1113"/>
      <c r="F107" s="1114" t="s">
        <v>732</v>
      </c>
      <c r="G107" s="1115"/>
      <c r="H107" s="733" t="s">
        <v>732</v>
      </c>
    </row>
    <row r="108" spans="2:9" ht="109.5" customHeight="1" thickBot="1">
      <c r="B108" s="724" t="s">
        <v>686</v>
      </c>
      <c r="C108" s="745" t="s">
        <v>799</v>
      </c>
      <c r="D108" s="1116" t="s">
        <v>800</v>
      </c>
      <c r="E108" s="1117"/>
      <c r="F108" s="1116" t="s">
        <v>801</v>
      </c>
      <c r="G108" s="1117"/>
      <c r="H108" s="745" t="s">
        <v>802</v>
      </c>
    </row>
    <row r="109" spans="2:9" ht="95.1" customHeight="1">
      <c r="B109" s="1096" t="s">
        <v>690</v>
      </c>
      <c r="C109" s="746" t="s">
        <v>803</v>
      </c>
      <c r="D109" s="1101" t="s">
        <v>804</v>
      </c>
      <c r="E109" s="1102"/>
      <c r="F109" s="1101" t="s">
        <v>805</v>
      </c>
      <c r="G109" s="1102"/>
      <c r="H109" s="746" t="s">
        <v>806</v>
      </c>
    </row>
    <row r="110" spans="2:9" ht="94.5" customHeight="1">
      <c r="B110" s="1097"/>
      <c r="C110" s="746" t="s">
        <v>807</v>
      </c>
      <c r="D110" s="1101" t="s">
        <v>808</v>
      </c>
      <c r="E110" s="1102"/>
      <c r="F110" s="1101" t="s">
        <v>809</v>
      </c>
      <c r="G110" s="1102"/>
      <c r="H110" s="747" t="s">
        <v>810</v>
      </c>
    </row>
    <row r="111" spans="2:9" ht="34.5" customHeight="1">
      <c r="B111" s="1097"/>
      <c r="C111" s="748"/>
      <c r="D111" s="1099"/>
      <c r="E111" s="1100"/>
      <c r="F111" s="1101" t="s">
        <v>811</v>
      </c>
      <c r="G111" s="1102"/>
      <c r="H111" s="748"/>
    </row>
    <row r="112" spans="2:9" ht="35.1" customHeight="1">
      <c r="B112" s="1097"/>
      <c r="C112" s="749"/>
      <c r="D112" s="1103"/>
      <c r="E112" s="1104"/>
      <c r="F112" s="1101" t="s">
        <v>812</v>
      </c>
      <c r="G112" s="1102"/>
      <c r="H112" s="748"/>
    </row>
    <row r="113" spans="2:8" ht="35.1" customHeight="1" thickBot="1">
      <c r="B113" s="1098"/>
      <c r="C113" s="750"/>
      <c r="D113" s="1105"/>
      <c r="E113" s="1106"/>
      <c r="F113" s="1107" t="s">
        <v>813</v>
      </c>
      <c r="G113" s="1108"/>
      <c r="H113" s="751"/>
    </row>
    <row r="114" spans="2:8" ht="35.1" customHeight="1"/>
    <row r="115" spans="2:8" ht="15">
      <c r="B115" s="726"/>
      <c r="C115" s="95"/>
      <c r="D115" s="726"/>
    </row>
    <row r="116" spans="2:8" ht="14.1" customHeight="1">
      <c r="B116" s="726"/>
    </row>
    <row r="117" spans="2:8" ht="15">
      <c r="B117" s="726"/>
      <c r="C117" s="732"/>
      <c r="D117" s="726"/>
    </row>
    <row r="118" spans="2:8" ht="14.1" customHeight="1">
      <c r="B118" s="726"/>
    </row>
    <row r="119" spans="2:8" ht="14.1" customHeight="1">
      <c r="B119" s="726"/>
      <c r="C119" s="727"/>
      <c r="D119" s="726"/>
    </row>
    <row r="120" spans="2:8" ht="14.1" customHeight="1">
      <c r="B120" s="726"/>
      <c r="C120" s="727"/>
      <c r="D120" s="726"/>
    </row>
    <row r="121" spans="2:8" ht="14.1" customHeight="1">
      <c r="B121" s="726"/>
      <c r="C121" s="727"/>
      <c r="D121" s="726"/>
    </row>
    <row r="122" spans="2:8" ht="14.1" customHeight="1">
      <c r="B122" s="726"/>
      <c r="C122" s="727"/>
      <c r="D122" s="726"/>
    </row>
    <row r="123" spans="2:8" ht="14.1" customHeight="1">
      <c r="B123" s="726"/>
      <c r="C123" s="727"/>
      <c r="D123" s="726"/>
    </row>
    <row r="124" spans="2:8" ht="14.1" customHeight="1">
      <c r="B124" s="726"/>
    </row>
    <row r="125" spans="2:8" ht="14.1" customHeight="1">
      <c r="B125" s="726"/>
      <c r="D125" s="726"/>
    </row>
    <row r="126" spans="2:8" ht="14.1" customHeight="1">
      <c r="B126" s="95"/>
      <c r="C126" s="95"/>
      <c r="D126" s="95"/>
      <c r="E126" s="186"/>
    </row>
    <row r="127" spans="2:8" ht="15">
      <c r="B127" s="95"/>
      <c r="C127" s="95"/>
      <c r="D127" s="95"/>
      <c r="E127" s="186"/>
    </row>
    <row r="128" spans="2:8" ht="15">
      <c r="B128" s="95"/>
      <c r="C128" s="95"/>
      <c r="D128" s="95"/>
      <c r="E128" s="186"/>
    </row>
    <row r="129" spans="2:5" ht="15">
      <c r="B129" s="95"/>
      <c r="C129" s="95"/>
      <c r="D129" s="95"/>
      <c r="E129" s="186"/>
    </row>
  </sheetData>
  <mergeCells count="144">
    <mergeCell ref="C79:E79"/>
    <mergeCell ref="F79:H79"/>
    <mergeCell ref="C80:E80"/>
    <mergeCell ref="F80:H80"/>
    <mergeCell ref="G20:H20"/>
    <mergeCell ref="C21:D21"/>
    <mergeCell ref="E21:F21"/>
    <mergeCell ref="G21:H21"/>
    <mergeCell ref="B29:H29"/>
    <mergeCell ref="C30:E30"/>
    <mergeCell ref="F30:H30"/>
    <mergeCell ref="C24:D24"/>
    <mergeCell ref="E24:F24"/>
    <mergeCell ref="C25:D25"/>
    <mergeCell ref="E25:F25"/>
    <mergeCell ref="G25:H25"/>
    <mergeCell ref="B18:B25"/>
    <mergeCell ref="C18:D18"/>
    <mergeCell ref="E18:F18"/>
    <mergeCell ref="G18:H18"/>
    <mergeCell ref="C19:D19"/>
    <mergeCell ref="E19:F19"/>
    <mergeCell ref="G19:H19"/>
    <mergeCell ref="C22:D22"/>
    <mergeCell ref="B3:H3"/>
    <mergeCell ref="B5:H6"/>
    <mergeCell ref="B15:H15"/>
    <mergeCell ref="C16:D16"/>
    <mergeCell ref="E16:F16"/>
    <mergeCell ref="G16:H16"/>
    <mergeCell ref="C17:D17"/>
    <mergeCell ref="E17:F17"/>
    <mergeCell ref="G17:H17"/>
    <mergeCell ref="E22:F22"/>
    <mergeCell ref="G22:H22"/>
    <mergeCell ref="C23:D23"/>
    <mergeCell ref="E23:F23"/>
    <mergeCell ref="G23:H23"/>
    <mergeCell ref="C20:D20"/>
    <mergeCell ref="E20:F20"/>
    <mergeCell ref="F35:H35"/>
    <mergeCell ref="C36:E36"/>
    <mergeCell ref="F36:H36"/>
    <mergeCell ref="C37:E37"/>
    <mergeCell ref="F37:H37"/>
    <mergeCell ref="B41:H41"/>
    <mergeCell ref="C31:E31"/>
    <mergeCell ref="F31:H31"/>
    <mergeCell ref="B32:B37"/>
    <mergeCell ref="C32:E32"/>
    <mergeCell ref="F32:H32"/>
    <mergeCell ref="C33:E33"/>
    <mergeCell ref="F33:H33"/>
    <mergeCell ref="C34:E34"/>
    <mergeCell ref="F34:H34"/>
    <mergeCell ref="C35:E35"/>
    <mergeCell ref="F46:H46"/>
    <mergeCell ref="C47:E47"/>
    <mergeCell ref="F47:H47"/>
    <mergeCell ref="B51:H51"/>
    <mergeCell ref="B54:B57"/>
    <mergeCell ref="B61:H61"/>
    <mergeCell ref="C42:E42"/>
    <mergeCell ref="F42:H42"/>
    <mergeCell ref="C43:E43"/>
    <mergeCell ref="F43:H43"/>
    <mergeCell ref="B44:B47"/>
    <mergeCell ref="C44:E44"/>
    <mergeCell ref="F44:H44"/>
    <mergeCell ref="C45:E45"/>
    <mergeCell ref="F45:H45"/>
    <mergeCell ref="C46:E46"/>
    <mergeCell ref="C62:E62"/>
    <mergeCell ref="F62:H62"/>
    <mergeCell ref="C63:E63"/>
    <mergeCell ref="F63:H63"/>
    <mergeCell ref="B64:B65"/>
    <mergeCell ref="C64:E64"/>
    <mergeCell ref="F64:H64"/>
    <mergeCell ref="C65:E65"/>
    <mergeCell ref="F65:H65"/>
    <mergeCell ref="C72:E72"/>
    <mergeCell ref="F72:H72"/>
    <mergeCell ref="B86:H86"/>
    <mergeCell ref="C87:E87"/>
    <mergeCell ref="F87:H87"/>
    <mergeCell ref="C88:E88"/>
    <mergeCell ref="F88:H88"/>
    <mergeCell ref="B69:H69"/>
    <mergeCell ref="C70:E70"/>
    <mergeCell ref="F70:H70"/>
    <mergeCell ref="C71:E71"/>
    <mergeCell ref="F71:H71"/>
    <mergeCell ref="B75:H75"/>
    <mergeCell ref="B78:B82"/>
    <mergeCell ref="C81:E81"/>
    <mergeCell ref="F81:H81"/>
    <mergeCell ref="C82:E82"/>
    <mergeCell ref="F82:H82"/>
    <mergeCell ref="C76:E76"/>
    <mergeCell ref="F76:H76"/>
    <mergeCell ref="C77:E77"/>
    <mergeCell ref="F77:H77"/>
    <mergeCell ref="C78:E78"/>
    <mergeCell ref="F78:H78"/>
    <mergeCell ref="B96:H96"/>
    <mergeCell ref="C97:E97"/>
    <mergeCell ref="F97:H97"/>
    <mergeCell ref="C98:E98"/>
    <mergeCell ref="F98:H98"/>
    <mergeCell ref="B89:B92"/>
    <mergeCell ref="C89:E89"/>
    <mergeCell ref="F89:H89"/>
    <mergeCell ref="C90:E90"/>
    <mergeCell ref="F90:H90"/>
    <mergeCell ref="C91:E91"/>
    <mergeCell ref="F91:H91"/>
    <mergeCell ref="C92:E92"/>
    <mergeCell ref="F92:H92"/>
    <mergeCell ref="B99:B102"/>
    <mergeCell ref="C99:E99"/>
    <mergeCell ref="F99:H99"/>
    <mergeCell ref="C100:E100"/>
    <mergeCell ref="F100:H100"/>
    <mergeCell ref="C101:E101"/>
    <mergeCell ref="F101:H101"/>
    <mergeCell ref="C102:E102"/>
    <mergeCell ref="F102:H102"/>
    <mergeCell ref="B109:B113"/>
    <mergeCell ref="D111:E111"/>
    <mergeCell ref="F111:G111"/>
    <mergeCell ref="D112:E112"/>
    <mergeCell ref="F112:G112"/>
    <mergeCell ref="D113:E113"/>
    <mergeCell ref="F113:G113"/>
    <mergeCell ref="B106:H106"/>
    <mergeCell ref="D107:E107"/>
    <mergeCell ref="F107:G107"/>
    <mergeCell ref="D108:E108"/>
    <mergeCell ref="F108:G108"/>
    <mergeCell ref="D109:E109"/>
    <mergeCell ref="F109:G109"/>
    <mergeCell ref="D110:E110"/>
    <mergeCell ref="F110:G110"/>
  </mergeCells>
  <hyperlinks>
    <hyperlink ref="A1" location="'0_Content'!B6" display="Back to content" xr:uid="{E5181EDD-F845-43E3-AC58-7C0460ABC09F}"/>
    <hyperlink ref="A2" location="'0.1_Index'!B3" display="Index" xr:uid="{E1CD8E31-8C2C-443E-93F6-3720C7ABA2B9}"/>
  </hyperlinks>
  <pageMargins left="0.7" right="0.7" top="0.75" bottom="0.75" header="0.3" footer="0.3"/>
  <pageSetup paperSize="9" orientation="portrait" r:id="rId1"/>
  <headerFooter>
    <oddHeader>&amp;C&amp;"Calibri"&amp;11&amp;K000000&amp;"Calibri"&amp;11&amp;K000000</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DC2C-CD68-4E37-8304-F834B30F19AE}">
  <sheetPr>
    <tabColor rgb="FF004F95"/>
  </sheetPr>
  <dimension ref="A1:H239"/>
  <sheetViews>
    <sheetView showGridLines="0" zoomScale="85" zoomScaleNormal="85" workbookViewId="0">
      <pane ySplit="4" topLeftCell="A197" activePane="bottomLeft" state="frozen"/>
      <selection pane="bottomLeft" activeCell="J16" sqref="J16"/>
    </sheetView>
  </sheetViews>
  <sheetFormatPr defaultColWidth="9.28515625" defaultRowHeight="14.25"/>
  <cols>
    <col min="1" max="1" width="8.5703125" style="489" customWidth="1"/>
    <col min="2" max="2" width="20.5703125" style="489" customWidth="1"/>
    <col min="3" max="3" width="59.28515625" style="489" customWidth="1"/>
    <col min="4" max="4" width="90.5703125" style="489" customWidth="1"/>
    <col min="5" max="5" width="29.7109375" style="489" customWidth="1"/>
    <col min="6" max="6" width="24.28515625" style="502" customWidth="1"/>
    <col min="7" max="7" width="31.42578125" style="489" customWidth="1"/>
    <col min="8" max="13" width="9.28515625" style="489" bestFit="1" customWidth="1"/>
    <col min="14" max="14" width="9.28515625" style="489" bestFit="1"/>
    <col min="15" max="16" width="9.28515625" style="489" bestFit="1" customWidth="1"/>
    <col min="17" max="16384" width="9.28515625" style="489"/>
  </cols>
  <sheetData>
    <row r="1" spans="1:8" s="77" customFormat="1" ht="15">
      <c r="A1" s="26" t="s">
        <v>27</v>
      </c>
    </row>
    <row r="2" spans="1:8" s="77" customFormat="1" ht="15">
      <c r="A2" s="26" t="s">
        <v>85</v>
      </c>
    </row>
    <row r="3" spans="1:8" s="77" customFormat="1" ht="15">
      <c r="B3" s="1231" t="s">
        <v>814</v>
      </c>
      <c r="C3" s="1232"/>
      <c r="D3" s="1232"/>
      <c r="E3" s="1232"/>
      <c r="F3" s="1232"/>
      <c r="G3" s="1232"/>
      <c r="H3" s="590"/>
    </row>
    <row r="4" spans="1:8" ht="31.9" customHeight="1">
      <c r="B4" s="1237"/>
      <c r="C4" s="1237"/>
      <c r="D4" s="1237"/>
      <c r="E4" s="1237"/>
      <c r="F4" s="1237"/>
      <c r="G4" s="1237"/>
    </row>
    <row r="5" spans="1:8" ht="15">
      <c r="B5" s="1238" t="s">
        <v>815</v>
      </c>
      <c r="C5" s="1238"/>
      <c r="D5" s="1239" t="s">
        <v>816</v>
      </c>
      <c r="E5" s="1239"/>
      <c r="F5" s="1239"/>
      <c r="G5" s="1239"/>
    </row>
    <row r="6" spans="1:8" ht="28.9" customHeight="1">
      <c r="B6" s="1240" t="s">
        <v>817</v>
      </c>
      <c r="C6" s="1240"/>
      <c r="D6" s="1241" t="s">
        <v>818</v>
      </c>
      <c r="E6" s="1241"/>
      <c r="F6" s="1241"/>
      <c r="G6" s="1241"/>
    </row>
    <row r="7" spans="1:8" ht="15">
      <c r="B7" s="1242" t="s">
        <v>819</v>
      </c>
      <c r="C7" s="1242"/>
      <c r="D7" s="1243" t="s">
        <v>820</v>
      </c>
      <c r="E7" s="1243"/>
      <c r="F7" s="1243"/>
      <c r="G7" s="1243"/>
    </row>
    <row r="8" spans="1:8" ht="15">
      <c r="B8" s="591"/>
      <c r="C8" s="591"/>
      <c r="D8" s="631"/>
      <c r="E8" s="591"/>
      <c r="F8" s="632"/>
      <c r="G8" s="591"/>
    </row>
    <row r="9" spans="1:8" ht="27.6" customHeight="1">
      <c r="B9" s="1244" t="s">
        <v>821</v>
      </c>
      <c r="C9" s="1246" t="s">
        <v>822</v>
      </c>
      <c r="D9" s="1244" t="s">
        <v>823</v>
      </c>
      <c r="E9" s="1248" t="s">
        <v>824</v>
      </c>
      <c r="F9" s="1249"/>
      <c r="G9" s="1250"/>
    </row>
    <row r="10" spans="1:8" ht="31.5" customHeight="1">
      <c r="B10" s="1245"/>
      <c r="C10" s="1247"/>
      <c r="D10" s="1245"/>
      <c r="E10" s="677" t="s">
        <v>825</v>
      </c>
      <c r="F10" s="635" t="s">
        <v>826</v>
      </c>
      <c r="G10" s="678" t="s">
        <v>827</v>
      </c>
    </row>
    <row r="11" spans="1:8" ht="14.25" customHeight="1">
      <c r="B11" s="1174" t="s">
        <v>828</v>
      </c>
      <c r="C11" s="1175"/>
      <c r="D11" s="1175"/>
      <c r="E11" s="1175"/>
      <c r="F11" s="1175"/>
      <c r="G11" s="1251"/>
    </row>
    <row r="12" spans="1:8">
      <c r="B12" s="1165" t="s">
        <v>829</v>
      </c>
      <c r="C12" s="865" t="s">
        <v>830</v>
      </c>
      <c r="D12" s="581" t="s">
        <v>831</v>
      </c>
      <c r="E12" s="1226" t="s">
        <v>832</v>
      </c>
      <c r="F12" s="1226"/>
      <c r="G12" s="1226"/>
    </row>
    <row r="13" spans="1:8" ht="28.5">
      <c r="B13" s="1171"/>
      <c r="C13" s="1167" t="s">
        <v>833</v>
      </c>
      <c r="D13" s="580" t="s">
        <v>834</v>
      </c>
      <c r="E13" s="1226"/>
      <c r="F13" s="1226"/>
      <c r="G13" s="1226"/>
    </row>
    <row r="14" spans="1:8" ht="28.5">
      <c r="B14" s="1171"/>
      <c r="C14" s="1176"/>
      <c r="D14" s="579" t="s">
        <v>835</v>
      </c>
      <c r="E14" s="1226"/>
      <c r="F14" s="1226"/>
      <c r="G14" s="1226"/>
    </row>
    <row r="15" spans="1:8">
      <c r="B15" s="1171"/>
      <c r="C15" s="1167" t="s">
        <v>836</v>
      </c>
      <c r="D15" s="581" t="s">
        <v>837</v>
      </c>
      <c r="E15" s="1226"/>
      <c r="F15" s="1226"/>
      <c r="G15" s="1226"/>
    </row>
    <row r="16" spans="1:8" ht="71.25">
      <c r="B16" s="1171"/>
      <c r="C16" s="1168"/>
      <c r="D16" s="870" t="s">
        <v>838</v>
      </c>
      <c r="E16" s="1226"/>
      <c r="F16" s="1226"/>
      <c r="G16" s="1226"/>
    </row>
    <row r="17" spans="2:7" ht="71.25">
      <c r="B17" s="1171"/>
      <c r="C17" s="865" t="s">
        <v>839</v>
      </c>
      <c r="D17" s="497" t="s">
        <v>840</v>
      </c>
      <c r="E17" s="1226"/>
      <c r="F17" s="1226"/>
      <c r="G17" s="1226"/>
    </row>
    <row r="18" spans="2:7">
      <c r="B18" s="1171"/>
      <c r="C18" s="865" t="s">
        <v>841</v>
      </c>
      <c r="D18" s="497" t="s">
        <v>842</v>
      </c>
      <c r="E18" s="1226"/>
      <c r="F18" s="1226"/>
      <c r="G18" s="1226"/>
    </row>
    <row r="19" spans="2:7" ht="42.75">
      <c r="B19" s="1171"/>
      <c r="C19" s="1217" t="s">
        <v>843</v>
      </c>
      <c r="D19" s="580" t="s">
        <v>844</v>
      </c>
      <c r="E19" s="1227"/>
      <c r="F19" s="1227"/>
      <c r="G19" s="1227"/>
    </row>
    <row r="20" spans="2:7" ht="57">
      <c r="B20" s="1171"/>
      <c r="C20" s="1221"/>
      <c r="D20" s="497" t="s">
        <v>845</v>
      </c>
      <c r="E20" s="1228"/>
      <c r="F20" s="1228"/>
      <c r="G20" s="1228"/>
    </row>
    <row r="21" spans="2:7" ht="42.75">
      <c r="B21" s="1171"/>
      <c r="C21" s="1221"/>
      <c r="D21" s="579" t="s">
        <v>846</v>
      </c>
      <c r="E21" s="1228"/>
      <c r="F21" s="1228"/>
      <c r="G21" s="1228"/>
    </row>
    <row r="22" spans="2:7">
      <c r="B22" s="1171"/>
      <c r="C22" s="1218"/>
      <c r="D22" s="582" t="s">
        <v>847</v>
      </c>
      <c r="E22" s="1229"/>
      <c r="F22" s="1229"/>
      <c r="G22" s="1229"/>
    </row>
    <row r="23" spans="2:7" ht="35.25" customHeight="1">
      <c r="B23" s="1171"/>
      <c r="C23" s="865" t="s">
        <v>848</v>
      </c>
      <c r="D23" s="497" t="s">
        <v>849</v>
      </c>
      <c r="E23" s="498"/>
      <c r="F23" s="497"/>
      <c r="G23" s="498"/>
    </row>
    <row r="24" spans="2:7" ht="85.5">
      <c r="B24" s="1171"/>
      <c r="C24" s="865" t="s">
        <v>850</v>
      </c>
      <c r="D24" s="497" t="s">
        <v>851</v>
      </c>
      <c r="E24" s="497"/>
      <c r="F24" s="497"/>
      <c r="G24" s="498"/>
    </row>
    <row r="25" spans="2:7" ht="28.5">
      <c r="B25" s="1171"/>
      <c r="C25" s="1167" t="s">
        <v>852</v>
      </c>
      <c r="D25" s="497" t="s">
        <v>853</v>
      </c>
      <c r="E25" s="1192"/>
      <c r="F25" s="1192"/>
      <c r="G25" s="1233"/>
    </row>
    <row r="26" spans="2:7" ht="28.5">
      <c r="B26" s="1171"/>
      <c r="C26" s="1176"/>
      <c r="D26" s="580" t="s">
        <v>854</v>
      </c>
      <c r="E26" s="1192"/>
      <c r="F26" s="1192"/>
      <c r="G26" s="1233"/>
    </row>
    <row r="27" spans="2:7">
      <c r="B27" s="1171"/>
      <c r="C27" s="1176"/>
      <c r="D27" s="582" t="s">
        <v>855</v>
      </c>
      <c r="E27" s="1192"/>
      <c r="F27" s="1192"/>
      <c r="G27" s="1233"/>
    </row>
    <row r="28" spans="2:7">
      <c r="B28" s="1171"/>
      <c r="C28" s="1176"/>
      <c r="D28" s="582" t="s">
        <v>856</v>
      </c>
      <c r="E28" s="1192"/>
      <c r="F28" s="1192"/>
      <c r="G28" s="1233"/>
    </row>
    <row r="29" spans="2:7">
      <c r="B29" s="1171"/>
      <c r="C29" s="1176"/>
      <c r="D29" s="582" t="s">
        <v>857</v>
      </c>
      <c r="E29" s="1192"/>
      <c r="F29" s="1192"/>
      <c r="G29" s="1233"/>
    </row>
    <row r="30" spans="2:7">
      <c r="B30" s="1171"/>
      <c r="C30" s="1168"/>
      <c r="D30" s="582" t="s">
        <v>858</v>
      </c>
      <c r="E30" s="1193"/>
      <c r="F30" s="1193"/>
      <c r="G30" s="1220"/>
    </row>
    <row r="31" spans="2:7" ht="28.5">
      <c r="B31" s="1171"/>
      <c r="C31" s="1188" t="s">
        <v>859</v>
      </c>
      <c r="D31" s="580" t="s">
        <v>854</v>
      </c>
      <c r="E31" s="672"/>
      <c r="F31" s="672"/>
      <c r="G31" s="675"/>
    </row>
    <row r="32" spans="2:7">
      <c r="B32" s="1171"/>
      <c r="C32" s="1190"/>
      <c r="D32" s="582" t="s">
        <v>855</v>
      </c>
      <c r="E32" s="498"/>
      <c r="F32" s="497"/>
      <c r="G32" s="498"/>
    </row>
    <row r="33" spans="2:7">
      <c r="B33" s="1171"/>
      <c r="C33" s="863" t="s">
        <v>860</v>
      </c>
      <c r="D33" s="582" t="s">
        <v>855</v>
      </c>
      <c r="E33" s="499"/>
      <c r="F33" s="497"/>
      <c r="G33" s="498"/>
    </row>
    <row r="34" spans="2:7" ht="28.5">
      <c r="B34" s="1171"/>
      <c r="C34" s="1217" t="s">
        <v>861</v>
      </c>
      <c r="D34" s="580" t="s">
        <v>854</v>
      </c>
      <c r="E34" s="583"/>
      <c r="F34" s="584"/>
      <c r="G34" s="585"/>
    </row>
    <row r="35" spans="2:7">
      <c r="B35" s="1171"/>
      <c r="C35" s="1221"/>
      <c r="D35" s="582" t="s">
        <v>862</v>
      </c>
      <c r="E35" s="1234"/>
      <c r="F35" s="1191"/>
      <c r="G35" s="1219"/>
    </row>
    <row r="36" spans="2:7">
      <c r="B36" s="1171"/>
      <c r="C36" s="1221"/>
      <c r="D36" s="582" t="s">
        <v>863</v>
      </c>
      <c r="E36" s="1235"/>
      <c r="F36" s="1192"/>
      <c r="G36" s="1233"/>
    </row>
    <row r="37" spans="2:7">
      <c r="B37" s="1171"/>
      <c r="C37" s="1221"/>
      <c r="D37" s="582" t="s">
        <v>858</v>
      </c>
      <c r="E37" s="1235"/>
      <c r="F37" s="1192"/>
      <c r="G37" s="1233"/>
    </row>
    <row r="38" spans="2:7" ht="142.5">
      <c r="B38" s="1171"/>
      <c r="C38" s="1218"/>
      <c r="D38" s="492" t="s">
        <v>864</v>
      </c>
      <c r="E38" s="1236"/>
      <c r="F38" s="1193"/>
      <c r="G38" s="1220"/>
    </row>
    <row r="39" spans="2:7" ht="28.5">
      <c r="B39" s="1171"/>
      <c r="C39" s="1217" t="s">
        <v>865</v>
      </c>
      <c r="D39" s="580" t="s">
        <v>854</v>
      </c>
      <c r="E39" s="1219"/>
      <c r="F39" s="1191"/>
      <c r="G39" s="1219"/>
    </row>
    <row r="40" spans="2:7">
      <c r="B40" s="1171"/>
      <c r="C40" s="1218"/>
      <c r="D40" s="582" t="s">
        <v>858</v>
      </c>
      <c r="E40" s="1220"/>
      <c r="F40" s="1193"/>
      <c r="G40" s="1220"/>
    </row>
    <row r="41" spans="2:7" ht="28.5">
      <c r="B41" s="1171"/>
      <c r="C41" s="1188" t="s">
        <v>866</v>
      </c>
      <c r="D41" s="580" t="s">
        <v>867</v>
      </c>
      <c r="E41" s="676"/>
      <c r="F41" s="671"/>
      <c r="G41" s="676"/>
    </row>
    <row r="42" spans="2:7">
      <c r="B42" s="1171"/>
      <c r="C42" s="1189"/>
      <c r="D42" s="582" t="s">
        <v>858</v>
      </c>
      <c r="E42" s="1191"/>
      <c r="F42" s="1191"/>
      <c r="G42" s="1219"/>
    </row>
    <row r="43" spans="2:7" ht="57">
      <c r="B43" s="1171"/>
      <c r="C43" s="1190"/>
      <c r="D43" s="492" t="s">
        <v>868</v>
      </c>
      <c r="E43" s="1193"/>
      <c r="F43" s="1193"/>
      <c r="G43" s="1220"/>
    </row>
    <row r="44" spans="2:7" ht="18.75" customHeight="1">
      <c r="B44" s="1171"/>
      <c r="C44" s="1217" t="s">
        <v>869</v>
      </c>
      <c r="D44" s="636" t="s">
        <v>870</v>
      </c>
      <c r="E44" s="671"/>
      <c r="F44" s="671"/>
      <c r="G44" s="676"/>
    </row>
    <row r="45" spans="2:7">
      <c r="B45" s="1171"/>
      <c r="C45" s="1221"/>
      <c r="D45" s="582" t="s">
        <v>871</v>
      </c>
      <c r="E45" s="1206"/>
      <c r="F45" s="1206"/>
      <c r="G45" s="1206"/>
    </row>
    <row r="46" spans="2:7">
      <c r="B46" s="1171"/>
      <c r="C46" s="1218"/>
      <c r="D46" s="582" t="s">
        <v>863</v>
      </c>
      <c r="E46" s="1225"/>
      <c r="F46" s="1225"/>
      <c r="G46" s="1225"/>
    </row>
    <row r="47" spans="2:7" ht="18.75" customHeight="1">
      <c r="B47" s="1171"/>
      <c r="C47" s="1217" t="s">
        <v>872</v>
      </c>
      <c r="D47" s="636" t="s">
        <v>870</v>
      </c>
      <c r="E47" s="673"/>
      <c r="F47" s="673"/>
      <c r="G47" s="673"/>
    </row>
    <row r="48" spans="2:7" ht="28.5">
      <c r="B48" s="1171"/>
      <c r="C48" s="1221"/>
      <c r="D48" s="186" t="s">
        <v>873</v>
      </c>
      <c r="E48" s="1206"/>
      <c r="F48" s="1206"/>
      <c r="G48" s="1206"/>
    </row>
    <row r="49" spans="2:7">
      <c r="B49" s="1171"/>
      <c r="C49" s="1221"/>
      <c r="D49" s="582" t="s">
        <v>874</v>
      </c>
      <c r="E49" s="1207"/>
      <c r="F49" s="1207"/>
      <c r="G49" s="1207"/>
    </row>
    <row r="50" spans="2:7">
      <c r="B50" s="1171"/>
      <c r="C50" s="1221"/>
      <c r="D50" s="582" t="s">
        <v>875</v>
      </c>
      <c r="E50" s="1207"/>
      <c r="F50" s="1207"/>
      <c r="G50" s="1207"/>
    </row>
    <row r="51" spans="2:7">
      <c r="B51" s="1171"/>
      <c r="C51" s="1218"/>
      <c r="D51" s="582" t="s">
        <v>871</v>
      </c>
      <c r="E51" s="1225"/>
      <c r="F51" s="1225"/>
      <c r="G51" s="1225"/>
    </row>
    <row r="52" spans="2:7" ht="28.5">
      <c r="B52" s="1171"/>
      <c r="C52" s="1217" t="s">
        <v>876</v>
      </c>
      <c r="D52" s="580" t="s">
        <v>854</v>
      </c>
      <c r="E52" s="1206"/>
      <c r="F52" s="1206"/>
      <c r="G52" s="1206"/>
    </row>
    <row r="53" spans="2:7">
      <c r="B53" s="1171"/>
      <c r="C53" s="1221"/>
      <c r="D53" s="582" t="s">
        <v>863</v>
      </c>
      <c r="E53" s="1207"/>
      <c r="F53" s="1207"/>
      <c r="G53" s="1207"/>
    </row>
    <row r="54" spans="2:7">
      <c r="B54" s="1171"/>
      <c r="C54" s="1218"/>
      <c r="D54" s="582" t="s">
        <v>877</v>
      </c>
      <c r="E54" s="1225"/>
      <c r="F54" s="1225"/>
      <c r="G54" s="1225"/>
    </row>
    <row r="55" spans="2:7">
      <c r="B55" s="1171"/>
      <c r="C55" s="1205" t="s">
        <v>878</v>
      </c>
      <c r="D55" s="580" t="s">
        <v>879</v>
      </c>
      <c r="E55" s="1206"/>
      <c r="F55" s="1206"/>
      <c r="G55" s="1206"/>
    </row>
    <row r="56" spans="2:7">
      <c r="B56" s="1171"/>
      <c r="C56" s="1205"/>
      <c r="D56" s="582" t="s">
        <v>863</v>
      </c>
      <c r="E56" s="1207"/>
      <c r="F56" s="1207"/>
      <c r="G56" s="1207"/>
    </row>
    <row r="57" spans="2:7">
      <c r="B57" s="1171"/>
      <c r="C57" s="1230" t="s">
        <v>880</v>
      </c>
      <c r="D57" s="580" t="s">
        <v>879</v>
      </c>
      <c r="E57" s="673"/>
      <c r="F57" s="673"/>
      <c r="G57" s="673"/>
    </row>
    <row r="58" spans="2:7">
      <c r="B58" s="1171"/>
      <c r="C58" s="1230"/>
      <c r="D58" s="582" t="s">
        <v>881</v>
      </c>
      <c r="E58" s="1202"/>
      <c r="F58" s="1202"/>
      <c r="G58" s="1202"/>
    </row>
    <row r="59" spans="2:7">
      <c r="B59" s="1171"/>
      <c r="C59" s="1230"/>
      <c r="D59" s="582" t="s">
        <v>882</v>
      </c>
      <c r="E59" s="1204"/>
      <c r="F59" s="1204"/>
      <c r="G59" s="1204"/>
    </row>
    <row r="60" spans="2:7" ht="57">
      <c r="B60" s="1171"/>
      <c r="C60" s="1188" t="s">
        <v>883</v>
      </c>
      <c r="D60" s="580" t="s">
        <v>884</v>
      </c>
      <c r="E60" s="1202"/>
      <c r="F60" s="1202"/>
      <c r="G60" s="1202"/>
    </row>
    <row r="61" spans="2:7">
      <c r="B61" s="1171"/>
      <c r="C61" s="1189"/>
      <c r="D61" s="582" t="s">
        <v>881</v>
      </c>
      <c r="E61" s="1203"/>
      <c r="F61" s="1203"/>
      <c r="G61" s="1203"/>
    </row>
    <row r="62" spans="2:7">
      <c r="B62" s="1171"/>
      <c r="C62" s="1189"/>
      <c r="D62" s="582" t="s">
        <v>882</v>
      </c>
      <c r="E62" s="1203"/>
      <c r="F62" s="1203"/>
      <c r="G62" s="1203"/>
    </row>
    <row r="63" spans="2:7" ht="114">
      <c r="B63" s="1171"/>
      <c r="C63" s="1190"/>
      <c r="D63" s="492" t="s">
        <v>885</v>
      </c>
      <c r="E63" s="1204"/>
      <c r="F63" s="1204"/>
      <c r="G63" s="1204"/>
    </row>
    <row r="64" spans="2:7" ht="28.5">
      <c r="B64" s="1171"/>
      <c r="C64" s="863" t="s">
        <v>886</v>
      </c>
      <c r="D64" s="186" t="s">
        <v>887</v>
      </c>
      <c r="E64" s="497"/>
      <c r="F64" s="497"/>
      <c r="G64" s="497"/>
    </row>
    <row r="65" spans="2:8" ht="42" customHeight="1">
      <c r="B65" s="1171"/>
      <c r="C65" s="1194" t="s">
        <v>888</v>
      </c>
      <c r="D65" s="582" t="s">
        <v>889</v>
      </c>
      <c r="E65" s="497"/>
      <c r="F65" s="497"/>
      <c r="G65" s="497"/>
    </row>
    <row r="66" spans="2:8" ht="28.5">
      <c r="B66" s="1171"/>
      <c r="C66" s="1195"/>
      <c r="D66" s="579" t="s">
        <v>890</v>
      </c>
      <c r="E66" s="584"/>
      <c r="F66" s="584"/>
      <c r="G66" s="584"/>
    </row>
    <row r="67" spans="2:8" ht="28.5">
      <c r="B67" s="1171"/>
      <c r="C67" s="1217" t="s">
        <v>891</v>
      </c>
      <c r="D67" s="186" t="s">
        <v>892</v>
      </c>
      <c r="E67" s="1222"/>
      <c r="F67" s="1222"/>
      <c r="G67" s="1222"/>
    </row>
    <row r="68" spans="2:8">
      <c r="B68" s="1171"/>
      <c r="C68" s="1221"/>
      <c r="D68" s="579" t="s">
        <v>893</v>
      </c>
      <c r="E68" s="1223"/>
      <c r="F68" s="1223"/>
      <c r="G68" s="1223"/>
    </row>
    <row r="69" spans="2:8">
      <c r="B69" s="1171"/>
      <c r="C69" s="1221"/>
      <c r="D69" s="582" t="s">
        <v>871</v>
      </c>
      <c r="E69" s="1223"/>
      <c r="F69" s="1223"/>
      <c r="G69" s="1223"/>
    </row>
    <row r="70" spans="2:8" ht="29.45" customHeight="1">
      <c r="B70" s="1171"/>
      <c r="C70" s="1218"/>
      <c r="D70" s="582" t="s">
        <v>1087</v>
      </c>
      <c r="E70" s="1224"/>
      <c r="F70" s="1224"/>
      <c r="G70" s="1224"/>
      <c r="H70" s="77"/>
    </row>
    <row r="71" spans="2:8">
      <c r="B71" s="1171"/>
      <c r="C71" s="1217" t="s">
        <v>894</v>
      </c>
      <c r="D71" s="582" t="s">
        <v>895</v>
      </c>
      <c r="E71" s="1191"/>
      <c r="F71" s="1191"/>
      <c r="G71" s="1191"/>
      <c r="H71" s="77"/>
    </row>
    <row r="72" spans="2:8" ht="57">
      <c r="B72" s="1171"/>
      <c r="C72" s="1221"/>
      <c r="D72" s="497" t="s">
        <v>896</v>
      </c>
      <c r="E72" s="1192"/>
      <c r="F72" s="1192"/>
      <c r="G72" s="1192"/>
      <c r="H72" s="77"/>
    </row>
    <row r="73" spans="2:8" ht="17.25" customHeight="1">
      <c r="B73" s="1171"/>
      <c r="C73" s="1221"/>
      <c r="D73" s="665" t="s">
        <v>897</v>
      </c>
      <c r="E73" s="1192"/>
      <c r="F73" s="1192"/>
      <c r="G73" s="1192"/>
      <c r="H73" s="77"/>
    </row>
    <row r="74" spans="2:8">
      <c r="B74" s="1171"/>
      <c r="C74" s="1221"/>
      <c r="D74" s="582" t="s">
        <v>871</v>
      </c>
      <c r="E74" s="1192"/>
      <c r="F74" s="1192"/>
      <c r="G74" s="1192"/>
      <c r="H74" s="77"/>
    </row>
    <row r="75" spans="2:8" ht="16.899999999999999" customHeight="1">
      <c r="B75" s="1171"/>
      <c r="C75" s="1218"/>
      <c r="D75" s="582" t="s">
        <v>1087</v>
      </c>
      <c r="E75" s="1193"/>
      <c r="F75" s="1193"/>
      <c r="G75" s="1193"/>
    </row>
    <row r="76" spans="2:8" ht="28.5">
      <c r="B76" s="1171"/>
      <c r="C76" s="1199" t="s">
        <v>898</v>
      </c>
      <c r="D76" s="580" t="s">
        <v>854</v>
      </c>
      <c r="E76" s="671"/>
      <c r="F76" s="671"/>
      <c r="G76" s="671"/>
    </row>
    <row r="77" spans="2:8">
      <c r="B77" s="1171"/>
      <c r="C77" s="1200"/>
      <c r="D77" s="582" t="s">
        <v>871</v>
      </c>
      <c r="E77" s="1191"/>
      <c r="F77" s="1191"/>
      <c r="G77" s="1191"/>
    </row>
    <row r="78" spans="2:8">
      <c r="B78" s="1171"/>
      <c r="C78" s="1200"/>
      <c r="D78" s="582" t="s">
        <v>899</v>
      </c>
      <c r="E78" s="1192"/>
      <c r="F78" s="1192"/>
      <c r="G78" s="1192"/>
    </row>
    <row r="79" spans="2:8">
      <c r="B79" s="1171"/>
      <c r="C79" s="1200"/>
      <c r="D79" s="582" t="s">
        <v>1087</v>
      </c>
      <c r="E79" s="1192"/>
      <c r="F79" s="1192"/>
      <c r="G79" s="1192"/>
    </row>
    <row r="80" spans="2:8">
      <c r="B80" s="1171"/>
      <c r="C80" s="1200"/>
      <c r="D80" s="582" t="s">
        <v>900</v>
      </c>
      <c r="E80" s="1192"/>
      <c r="F80" s="1192"/>
      <c r="G80" s="1192"/>
    </row>
    <row r="81" spans="2:7">
      <c r="B81" s="1171"/>
      <c r="C81" s="1201"/>
      <c r="D81" s="582" t="s">
        <v>901</v>
      </c>
      <c r="E81" s="1193"/>
      <c r="F81" s="1193"/>
      <c r="G81" s="1193"/>
    </row>
    <row r="82" spans="2:7">
      <c r="B82" s="1171"/>
      <c r="C82" s="1188" t="s">
        <v>902</v>
      </c>
      <c r="D82" s="582" t="s">
        <v>871</v>
      </c>
      <c r="E82" s="1191"/>
      <c r="F82" s="1191"/>
      <c r="G82" s="1191"/>
    </row>
    <row r="83" spans="2:7">
      <c r="B83" s="1171"/>
      <c r="C83" s="1189"/>
      <c r="D83" s="582" t="s">
        <v>875</v>
      </c>
      <c r="E83" s="1192"/>
      <c r="F83" s="1192"/>
      <c r="G83" s="1192"/>
    </row>
    <row r="84" spans="2:7">
      <c r="B84" s="1171"/>
      <c r="C84" s="1189"/>
      <c r="D84" s="582" t="s">
        <v>874</v>
      </c>
      <c r="E84" s="1192"/>
      <c r="F84" s="1192"/>
      <c r="G84" s="1192"/>
    </row>
    <row r="85" spans="2:7">
      <c r="B85" s="1171"/>
      <c r="C85" s="1190"/>
      <c r="D85" s="582" t="s">
        <v>899</v>
      </c>
      <c r="E85" s="1193"/>
      <c r="F85" s="1193"/>
      <c r="G85" s="1193"/>
    </row>
    <row r="86" spans="2:7" ht="41.45" customHeight="1">
      <c r="B86" s="1171"/>
      <c r="C86" s="865" t="s">
        <v>903</v>
      </c>
      <c r="D86" s="862" t="s">
        <v>904</v>
      </c>
      <c r="E86" s="497" t="s">
        <v>905</v>
      </c>
      <c r="F86" s="497" t="s">
        <v>906</v>
      </c>
      <c r="G86" s="497" t="s">
        <v>907</v>
      </c>
    </row>
    <row r="87" spans="2:7" ht="42.75">
      <c r="B87" s="1171"/>
      <c r="C87" s="1217" t="s">
        <v>908</v>
      </c>
      <c r="D87" s="582" t="s">
        <v>909</v>
      </c>
      <c r="E87" s="1191"/>
      <c r="F87" s="1191"/>
      <c r="G87" s="1191"/>
    </row>
    <row r="88" spans="2:7" ht="28.15" customHeight="1">
      <c r="B88" s="1171"/>
      <c r="C88" s="1221"/>
      <c r="D88" s="497" t="s">
        <v>910</v>
      </c>
      <c r="E88" s="1192"/>
      <c r="F88" s="1192"/>
      <c r="G88" s="1192"/>
    </row>
    <row r="89" spans="2:7" ht="28.5">
      <c r="B89" s="1171"/>
      <c r="C89" s="1194" t="s">
        <v>911</v>
      </c>
      <c r="D89" s="580" t="s">
        <v>912</v>
      </c>
      <c r="E89" s="671"/>
      <c r="F89" s="671"/>
      <c r="G89" s="671"/>
    </row>
    <row r="90" spans="2:7" ht="28.5">
      <c r="B90" s="1171"/>
      <c r="C90" s="1195"/>
      <c r="D90" s="496" t="s">
        <v>892</v>
      </c>
      <c r="E90" s="670"/>
      <c r="F90" s="670"/>
      <c r="G90" s="670"/>
    </row>
    <row r="91" spans="2:7" ht="28.5">
      <c r="B91" s="1171"/>
      <c r="C91" s="1188" t="s">
        <v>913</v>
      </c>
      <c r="D91" s="496" t="s">
        <v>887</v>
      </c>
      <c r="E91" s="1196"/>
      <c r="F91" s="1196"/>
      <c r="G91" s="1196"/>
    </row>
    <row r="92" spans="2:7">
      <c r="B92" s="1171"/>
      <c r="C92" s="1189"/>
      <c r="D92" s="582" t="s">
        <v>914</v>
      </c>
      <c r="E92" s="1197"/>
      <c r="F92" s="1197"/>
      <c r="G92" s="1197"/>
    </row>
    <row r="93" spans="2:7">
      <c r="B93" s="1171"/>
      <c r="C93" s="1189"/>
      <c r="D93" s="586" t="s">
        <v>881</v>
      </c>
      <c r="E93" s="1197"/>
      <c r="F93" s="1197"/>
      <c r="G93" s="1197"/>
    </row>
    <row r="94" spans="2:7" ht="28.5">
      <c r="B94" s="1166"/>
      <c r="C94" s="1190"/>
      <c r="D94" s="500" t="s">
        <v>915</v>
      </c>
      <c r="E94" s="1198" t="s">
        <v>916</v>
      </c>
      <c r="F94" s="1198" t="s">
        <v>917</v>
      </c>
      <c r="G94" s="1198" t="s">
        <v>918</v>
      </c>
    </row>
    <row r="95" spans="2:7" ht="15">
      <c r="B95" s="1174" t="s">
        <v>919</v>
      </c>
      <c r="C95" s="1175"/>
      <c r="D95" s="1175"/>
      <c r="E95" s="1175"/>
      <c r="F95" s="1175"/>
      <c r="G95" s="1175"/>
    </row>
    <row r="96" spans="2:7">
      <c r="B96" s="1180" t="s">
        <v>920</v>
      </c>
      <c r="C96" s="1183" t="s">
        <v>921</v>
      </c>
      <c r="D96" s="582" t="s">
        <v>922</v>
      </c>
      <c r="E96" s="633"/>
      <c r="F96" s="633"/>
      <c r="G96" s="633"/>
    </row>
    <row r="97" spans="1:7" ht="30.6" customHeight="1">
      <c r="B97" s="1181"/>
      <c r="C97" s="1184"/>
      <c r="D97" s="582" t="s">
        <v>923</v>
      </c>
      <c r="E97" s="1185"/>
      <c r="F97" s="1185"/>
      <c r="G97" s="1185"/>
    </row>
    <row r="98" spans="1:7" ht="30.75" customHeight="1">
      <c r="B98" s="1181"/>
      <c r="C98" s="1186" t="s">
        <v>924</v>
      </c>
      <c r="D98" s="665" t="s">
        <v>925</v>
      </c>
      <c r="E98" s="669"/>
      <c r="F98" s="669"/>
      <c r="G98" s="669"/>
    </row>
    <row r="99" spans="1:7" ht="114">
      <c r="B99" s="1182"/>
      <c r="C99" s="1187"/>
      <c r="D99" s="587" t="s">
        <v>926</v>
      </c>
      <c r="E99" s="669"/>
      <c r="F99" s="669"/>
      <c r="G99" s="669"/>
    </row>
    <row r="100" spans="1:7" ht="15">
      <c r="B100" s="1174" t="s">
        <v>927</v>
      </c>
      <c r="C100" s="1175"/>
      <c r="D100" s="1175"/>
      <c r="E100" s="1175"/>
      <c r="F100" s="1175"/>
      <c r="G100" s="1175"/>
    </row>
    <row r="101" spans="1:7" ht="19.5" customHeight="1">
      <c r="B101" s="1165" t="s">
        <v>928</v>
      </c>
      <c r="C101" s="1167" t="s">
        <v>929</v>
      </c>
      <c r="D101" s="830" t="s">
        <v>930</v>
      </c>
      <c r="E101" s="1169"/>
      <c r="F101" s="1169"/>
      <c r="G101" s="1169"/>
    </row>
    <row r="102" spans="1:7" ht="28.5">
      <c r="B102" s="1171"/>
      <c r="C102" s="1176"/>
      <c r="D102" s="496" t="s">
        <v>931</v>
      </c>
      <c r="E102" s="1172"/>
      <c r="F102" s="1172"/>
      <c r="G102" s="1172"/>
    </row>
    <row r="103" spans="1:7" ht="28.5">
      <c r="B103" s="1171"/>
      <c r="C103" s="1176"/>
      <c r="D103" s="580" t="s">
        <v>991</v>
      </c>
      <c r="E103" s="1170"/>
      <c r="F103" s="1170"/>
      <c r="G103" s="1170"/>
    </row>
    <row r="104" spans="1:7" s="588" customFormat="1" ht="31.5" customHeight="1">
      <c r="B104" s="1209"/>
      <c r="C104" s="1211" t="s">
        <v>932</v>
      </c>
      <c r="D104" s="496" t="s">
        <v>933</v>
      </c>
      <c r="E104" s="1173"/>
      <c r="F104" s="1173"/>
      <c r="G104" s="1173"/>
    </row>
    <row r="105" spans="1:7" ht="28.5">
      <c r="B105" s="1210"/>
      <c r="C105" s="1211"/>
      <c r="D105" s="501" t="s">
        <v>934</v>
      </c>
      <c r="E105" s="1173"/>
      <c r="F105" s="1173"/>
      <c r="G105" s="1173"/>
    </row>
    <row r="106" spans="1:7" ht="15" customHeight="1">
      <c r="B106" s="1174" t="s">
        <v>935</v>
      </c>
      <c r="C106" s="1175"/>
      <c r="D106" s="1175"/>
      <c r="E106" s="1175"/>
      <c r="F106" s="1175"/>
      <c r="G106" s="1175"/>
    </row>
    <row r="107" spans="1:7" ht="14.65" customHeight="1">
      <c r="B107" s="1165" t="s">
        <v>928</v>
      </c>
      <c r="C107" s="1167" t="s">
        <v>929</v>
      </c>
      <c r="D107" s="830" t="s">
        <v>936</v>
      </c>
      <c r="E107" s="1169"/>
      <c r="F107" s="1169"/>
      <c r="G107" s="1169"/>
    </row>
    <row r="108" spans="1:7" ht="28.5">
      <c r="A108" s="77"/>
      <c r="B108" s="1171"/>
      <c r="C108" s="1176"/>
      <c r="D108" s="496" t="s">
        <v>931</v>
      </c>
      <c r="E108" s="1172"/>
      <c r="F108" s="1172"/>
      <c r="G108" s="1172"/>
    </row>
    <row r="109" spans="1:7" ht="85.5">
      <c r="B109" s="1171"/>
      <c r="C109" s="1176"/>
      <c r="D109" s="580" t="s">
        <v>937</v>
      </c>
      <c r="E109" s="1170"/>
      <c r="F109" s="1170"/>
      <c r="G109" s="1170"/>
    </row>
    <row r="110" spans="1:7" ht="128.25">
      <c r="B110" s="1165" t="s">
        <v>938</v>
      </c>
      <c r="C110" s="1167" t="s">
        <v>939</v>
      </c>
      <c r="D110" s="582" t="s">
        <v>940</v>
      </c>
      <c r="E110" s="1169"/>
      <c r="F110" s="1169"/>
      <c r="G110" s="1169"/>
    </row>
    <row r="111" spans="1:7" ht="57">
      <c r="B111" s="1166"/>
      <c r="C111" s="1168"/>
      <c r="D111" s="497" t="s">
        <v>941</v>
      </c>
      <c r="E111" s="1170"/>
      <c r="F111" s="1170"/>
      <c r="G111" s="1170"/>
    </row>
    <row r="112" spans="1:7" ht="15">
      <c r="B112" s="1174" t="s">
        <v>942</v>
      </c>
      <c r="C112" s="1175"/>
      <c r="D112" s="1175"/>
      <c r="E112" s="1175"/>
      <c r="F112" s="1175"/>
      <c r="G112" s="1175"/>
    </row>
    <row r="113" spans="2:7" ht="14.65" customHeight="1">
      <c r="B113" s="1165" t="s">
        <v>928</v>
      </c>
      <c r="C113" s="1167" t="s">
        <v>929</v>
      </c>
      <c r="D113" s="830" t="s">
        <v>943</v>
      </c>
      <c r="E113" s="1169"/>
      <c r="F113" s="1169"/>
      <c r="G113" s="1169"/>
    </row>
    <row r="114" spans="2:7" ht="28.5">
      <c r="B114" s="1171"/>
      <c r="C114" s="1176"/>
      <c r="D114" s="497" t="s">
        <v>931</v>
      </c>
      <c r="E114" s="1172"/>
      <c r="F114" s="1172"/>
      <c r="G114" s="1172"/>
    </row>
    <row r="115" spans="2:7" ht="28.5">
      <c r="B115" s="1171"/>
      <c r="C115" s="1176"/>
      <c r="D115" s="580" t="s">
        <v>944</v>
      </c>
      <c r="E115" s="1172"/>
      <c r="F115" s="1172"/>
      <c r="G115" s="1172"/>
    </row>
    <row r="116" spans="2:7">
      <c r="B116" s="1171"/>
      <c r="C116" s="1176"/>
      <c r="D116" s="582" t="s">
        <v>945</v>
      </c>
      <c r="E116" s="1172"/>
      <c r="F116" s="1172"/>
      <c r="G116" s="1172"/>
    </row>
    <row r="117" spans="2:7">
      <c r="B117" s="1171"/>
      <c r="C117" s="1176"/>
      <c r="D117" s="582" t="s">
        <v>946</v>
      </c>
      <c r="E117" s="1172"/>
      <c r="F117" s="1172"/>
      <c r="G117" s="1172"/>
    </row>
    <row r="118" spans="2:7">
      <c r="B118" s="1171"/>
      <c r="C118" s="1176"/>
      <c r="D118" s="582" t="s">
        <v>899</v>
      </c>
      <c r="E118" s="1170"/>
      <c r="F118" s="1170"/>
      <c r="G118" s="1170"/>
    </row>
    <row r="119" spans="2:7" ht="28.5">
      <c r="B119" s="1165" t="s">
        <v>947</v>
      </c>
      <c r="C119" s="1167" t="s">
        <v>948</v>
      </c>
      <c r="D119" s="497" t="s">
        <v>949</v>
      </c>
      <c r="E119" s="1169"/>
      <c r="F119" s="1169"/>
      <c r="G119" s="1169"/>
    </row>
    <row r="120" spans="2:7" ht="42.75">
      <c r="B120" s="1171"/>
      <c r="C120" s="1168"/>
      <c r="D120" s="492" t="s">
        <v>950</v>
      </c>
      <c r="E120" s="1170"/>
      <c r="F120" s="1170"/>
      <c r="G120" s="1170"/>
    </row>
    <row r="121" spans="2:7" ht="42.75">
      <c r="B121" s="1171"/>
      <c r="C121" s="1167" t="s">
        <v>951</v>
      </c>
      <c r="D121" s="497" t="s">
        <v>952</v>
      </c>
      <c r="E121" s="1169"/>
      <c r="F121" s="1169"/>
      <c r="G121" s="1169"/>
    </row>
    <row r="122" spans="2:7" ht="57">
      <c r="B122" s="1166"/>
      <c r="C122" s="1168"/>
      <c r="D122" s="492" t="s">
        <v>953</v>
      </c>
      <c r="E122" s="1170"/>
      <c r="F122" s="1170"/>
      <c r="G122" s="1170"/>
    </row>
    <row r="123" spans="2:7" ht="15">
      <c r="B123" s="1174" t="s">
        <v>954</v>
      </c>
      <c r="C123" s="1175"/>
      <c r="D123" s="1175"/>
      <c r="E123" s="1175"/>
      <c r="F123" s="1175"/>
      <c r="G123" s="1175"/>
    </row>
    <row r="124" spans="2:7" ht="14.65" customHeight="1">
      <c r="B124" s="1165" t="s">
        <v>928</v>
      </c>
      <c r="C124" s="1167" t="s">
        <v>929</v>
      </c>
      <c r="D124" s="830" t="s">
        <v>955</v>
      </c>
      <c r="E124" s="1173"/>
      <c r="F124" s="1173"/>
      <c r="G124" s="1173"/>
    </row>
    <row r="125" spans="2:7" ht="28.5">
      <c r="B125" s="1171"/>
      <c r="C125" s="1176"/>
      <c r="D125" s="582" t="s">
        <v>956</v>
      </c>
      <c r="E125" s="1173"/>
      <c r="F125" s="1173"/>
      <c r="G125" s="1173"/>
    </row>
    <row r="126" spans="2:7" ht="28.5">
      <c r="B126" s="1171"/>
      <c r="C126" s="1176"/>
      <c r="D126" s="497" t="s">
        <v>931</v>
      </c>
      <c r="E126" s="1173"/>
      <c r="F126" s="1173"/>
      <c r="G126" s="1173"/>
    </row>
    <row r="127" spans="2:7" ht="28.5">
      <c r="B127" s="1171"/>
      <c r="C127" s="1176"/>
      <c r="D127" s="580" t="s">
        <v>957</v>
      </c>
      <c r="E127" s="1173"/>
      <c r="F127" s="1173"/>
      <c r="G127" s="1173"/>
    </row>
    <row r="128" spans="2:7">
      <c r="B128" s="1171"/>
      <c r="C128" s="1176"/>
      <c r="D128" s="582" t="s">
        <v>958</v>
      </c>
      <c r="E128" s="1173"/>
      <c r="F128" s="1173"/>
      <c r="G128" s="1173"/>
    </row>
    <row r="129" spans="2:7" ht="28.5">
      <c r="B129" s="1165" t="s">
        <v>959</v>
      </c>
      <c r="C129" s="1167" t="s">
        <v>960</v>
      </c>
      <c r="D129" s="497" t="s">
        <v>961</v>
      </c>
      <c r="E129" s="1169"/>
      <c r="F129" s="1169"/>
      <c r="G129" s="1169"/>
    </row>
    <row r="130" spans="2:7" ht="28.5">
      <c r="B130" s="1171"/>
      <c r="C130" s="1168"/>
      <c r="D130" s="492" t="s">
        <v>962</v>
      </c>
      <c r="E130" s="1170"/>
      <c r="F130" s="1170"/>
      <c r="G130" s="1170"/>
    </row>
    <row r="131" spans="2:7" ht="28.5">
      <c r="B131" s="1171"/>
      <c r="C131" s="1167" t="s">
        <v>963</v>
      </c>
      <c r="D131" s="497" t="s">
        <v>961</v>
      </c>
      <c r="E131" s="1169"/>
      <c r="F131" s="1169"/>
      <c r="G131" s="1169"/>
    </row>
    <row r="132" spans="2:7">
      <c r="B132" s="1171"/>
      <c r="C132" s="1168"/>
      <c r="D132" s="492" t="s">
        <v>964</v>
      </c>
      <c r="E132" s="1170"/>
      <c r="F132" s="1170"/>
      <c r="G132" s="1170"/>
    </row>
    <row r="133" spans="2:7" ht="28.5">
      <c r="B133" s="1166"/>
      <c r="C133" s="864" t="s">
        <v>965</v>
      </c>
      <c r="D133" s="497" t="s">
        <v>961</v>
      </c>
      <c r="E133" s="498"/>
      <c r="F133" s="497"/>
      <c r="G133" s="498"/>
    </row>
    <row r="134" spans="2:7" ht="15">
      <c r="B134" s="1174" t="s">
        <v>966</v>
      </c>
      <c r="C134" s="1175"/>
      <c r="D134" s="1175"/>
      <c r="E134" s="1175"/>
      <c r="F134" s="1175"/>
      <c r="G134" s="1175"/>
    </row>
    <row r="135" spans="2:7" ht="14.65" customHeight="1">
      <c r="B135" s="1165" t="s">
        <v>928</v>
      </c>
      <c r="C135" s="1167" t="s">
        <v>929</v>
      </c>
      <c r="D135" s="830" t="s">
        <v>967</v>
      </c>
      <c r="E135" s="1173"/>
      <c r="F135" s="1173"/>
      <c r="G135" s="1173"/>
    </row>
    <row r="136" spans="2:7" ht="28.5">
      <c r="B136" s="1171"/>
      <c r="C136" s="1176"/>
      <c r="D136" s="582" t="s">
        <v>956</v>
      </c>
      <c r="E136" s="1173"/>
      <c r="F136" s="1173"/>
      <c r="G136" s="1173"/>
    </row>
    <row r="137" spans="2:7" ht="28.5">
      <c r="B137" s="1171"/>
      <c r="C137" s="1176"/>
      <c r="D137" s="497" t="s">
        <v>931</v>
      </c>
      <c r="E137" s="1173"/>
      <c r="F137" s="1173"/>
      <c r="G137" s="1173"/>
    </row>
    <row r="138" spans="2:7" ht="28.5">
      <c r="B138" s="1171"/>
      <c r="C138" s="1176"/>
      <c r="D138" s="589" t="s">
        <v>957</v>
      </c>
      <c r="E138" s="1173"/>
      <c r="F138" s="1173"/>
      <c r="G138" s="1173"/>
    </row>
    <row r="139" spans="2:7">
      <c r="B139" s="1171"/>
      <c r="C139" s="1168"/>
      <c r="D139" s="582" t="s">
        <v>958</v>
      </c>
      <c r="E139" s="1173"/>
      <c r="F139" s="1173"/>
      <c r="G139" s="1173"/>
    </row>
    <row r="140" spans="2:7" ht="28.5">
      <c r="B140" s="1177" t="s">
        <v>968</v>
      </c>
      <c r="C140" s="1167" t="s">
        <v>969</v>
      </c>
      <c r="D140" s="497" t="s">
        <v>961</v>
      </c>
      <c r="E140" s="496"/>
      <c r="F140" s="496"/>
      <c r="G140" s="496"/>
    </row>
    <row r="141" spans="2:7" ht="47.25">
      <c r="B141" s="1178"/>
      <c r="C141" s="1176"/>
      <c r="D141" s="492" t="s">
        <v>970</v>
      </c>
      <c r="E141" s="496"/>
      <c r="F141" s="496"/>
      <c r="G141" s="496"/>
    </row>
    <row r="142" spans="2:7" ht="28.5">
      <c r="B142" s="1178"/>
      <c r="C142" s="1168"/>
      <c r="D142" s="589" t="s">
        <v>971</v>
      </c>
      <c r="E142" s="667"/>
      <c r="F142" s="667"/>
      <c r="G142" s="667"/>
    </row>
    <row r="143" spans="2:7" ht="28.5">
      <c r="B143" s="1178"/>
      <c r="C143" s="1167" t="s">
        <v>972</v>
      </c>
      <c r="D143" s="497" t="s">
        <v>961</v>
      </c>
      <c r="E143" s="1169"/>
      <c r="F143" s="1169"/>
      <c r="G143" s="1169"/>
    </row>
    <row r="144" spans="2:7" ht="66">
      <c r="B144" s="1178"/>
      <c r="C144" s="1176"/>
      <c r="D144" s="492" t="s">
        <v>973</v>
      </c>
      <c r="E144" s="1170"/>
      <c r="F144" s="1170"/>
      <c r="G144" s="1170"/>
    </row>
    <row r="145" spans="1:7" ht="28.5">
      <c r="B145" s="1178"/>
      <c r="C145" s="1168"/>
      <c r="D145" s="589" t="s">
        <v>971</v>
      </c>
      <c r="E145" s="666"/>
      <c r="F145" s="666"/>
      <c r="G145" s="666"/>
    </row>
    <row r="146" spans="1:7" ht="42.75">
      <c r="B146" s="1178"/>
      <c r="C146" s="1167" t="s">
        <v>974</v>
      </c>
      <c r="D146" s="497" t="s">
        <v>975</v>
      </c>
      <c r="E146" s="666"/>
      <c r="F146" s="666"/>
      <c r="G146" s="666"/>
    </row>
    <row r="147" spans="1:7" ht="85.5">
      <c r="A147" s="77"/>
      <c r="B147" s="1178"/>
      <c r="C147" s="1176"/>
      <c r="D147" s="492" t="s">
        <v>976</v>
      </c>
      <c r="E147" s="869" t="s">
        <v>977</v>
      </c>
      <c r="F147" s="868" t="s">
        <v>917</v>
      </c>
      <c r="G147" s="868" t="s">
        <v>978</v>
      </c>
    </row>
    <row r="148" spans="1:7" ht="28.5">
      <c r="B148" s="1178"/>
      <c r="C148" s="1168"/>
      <c r="D148" s="580" t="s">
        <v>971</v>
      </c>
      <c r="E148" s="498"/>
      <c r="F148" s="497"/>
      <c r="G148" s="497"/>
    </row>
    <row r="149" spans="1:7" ht="28.5">
      <c r="B149" s="1178"/>
      <c r="C149" s="864" t="s">
        <v>979</v>
      </c>
      <c r="D149" s="497" t="s">
        <v>961</v>
      </c>
      <c r="E149" s="498"/>
      <c r="F149" s="497"/>
      <c r="G149" s="498"/>
    </row>
    <row r="150" spans="1:7">
      <c r="B150" s="1178"/>
      <c r="C150" s="1167" t="s">
        <v>980</v>
      </c>
      <c r="D150" s="582" t="s">
        <v>981</v>
      </c>
      <c r="E150" s="1169"/>
      <c r="F150" s="1169"/>
      <c r="G150" s="1169"/>
    </row>
    <row r="151" spans="1:7" ht="28.5">
      <c r="B151" s="1179"/>
      <c r="C151" s="1168"/>
      <c r="D151" s="497" t="s">
        <v>961</v>
      </c>
      <c r="E151" s="1170"/>
      <c r="F151" s="1170"/>
      <c r="G151" s="1170"/>
    </row>
    <row r="152" spans="1:7" s="821" customFormat="1" ht="15" customHeight="1">
      <c r="A152" s="138"/>
      <c r="B152" s="1214" t="s">
        <v>982</v>
      </c>
      <c r="C152" s="1215"/>
      <c r="D152" s="1215"/>
      <c r="E152" s="1215"/>
      <c r="F152" s="1215"/>
      <c r="G152" s="1215"/>
    </row>
    <row r="153" spans="1:7">
      <c r="B153" s="1212" t="s">
        <v>928</v>
      </c>
      <c r="C153" s="1167" t="s">
        <v>929</v>
      </c>
      <c r="D153" s="830" t="s">
        <v>943</v>
      </c>
      <c r="E153" s="1173"/>
      <c r="F153" s="1173"/>
      <c r="G153" s="1173"/>
    </row>
    <row r="154" spans="1:7" ht="28.5">
      <c r="B154" s="1213"/>
      <c r="C154" s="1176"/>
      <c r="D154" s="497" t="s">
        <v>931</v>
      </c>
      <c r="E154" s="1173"/>
      <c r="F154" s="1173"/>
      <c r="G154" s="1173"/>
    </row>
    <row r="155" spans="1:7" ht="28.5">
      <c r="B155" s="1213"/>
      <c r="C155" s="1176"/>
      <c r="D155" s="580" t="s">
        <v>944</v>
      </c>
      <c r="E155" s="1173"/>
      <c r="F155" s="1173"/>
      <c r="G155" s="1173"/>
    </row>
    <row r="156" spans="1:7">
      <c r="B156" s="1213"/>
      <c r="C156" s="1176"/>
      <c r="D156" s="582" t="s">
        <v>983</v>
      </c>
      <c r="E156" s="1173"/>
      <c r="F156" s="1173"/>
      <c r="G156" s="1173"/>
    </row>
    <row r="157" spans="1:7">
      <c r="B157" s="1213"/>
      <c r="C157" s="1176"/>
      <c r="D157" s="582" t="s">
        <v>984</v>
      </c>
      <c r="E157" s="1173"/>
      <c r="F157" s="1173"/>
      <c r="G157" s="1173"/>
    </row>
    <row r="158" spans="1:7" ht="42" customHeight="1">
      <c r="B158" s="822" t="s">
        <v>985</v>
      </c>
      <c r="C158" s="864" t="s">
        <v>986</v>
      </c>
      <c r="D158" s="497" t="s">
        <v>987</v>
      </c>
      <c r="E158" s="668"/>
      <c r="F158" s="668"/>
      <c r="G158" s="668"/>
    </row>
    <row r="159" spans="1:7" ht="15">
      <c r="A159" s="77"/>
      <c r="B159" s="1174" t="s">
        <v>988</v>
      </c>
      <c r="C159" s="1175"/>
      <c r="D159" s="1175"/>
      <c r="E159" s="1175"/>
      <c r="F159" s="1175"/>
      <c r="G159" s="1175"/>
    </row>
    <row r="160" spans="1:7" ht="28.5">
      <c r="A160" s="77"/>
      <c r="B160" s="1165" t="s">
        <v>928</v>
      </c>
      <c r="C160" s="1169" t="s">
        <v>929</v>
      </c>
      <c r="D160" s="830" t="s">
        <v>989</v>
      </c>
      <c r="E160" s="1173"/>
      <c r="F160" s="1173"/>
      <c r="G160" s="1173"/>
    </row>
    <row r="161" spans="1:8" ht="28.5">
      <c r="A161" s="77"/>
      <c r="B161" s="1171"/>
      <c r="C161" s="1172"/>
      <c r="D161" s="497" t="s">
        <v>990</v>
      </c>
      <c r="E161" s="1173"/>
      <c r="F161" s="1173"/>
      <c r="G161" s="1173"/>
    </row>
    <row r="162" spans="1:8" ht="28.5">
      <c r="A162" s="77"/>
      <c r="B162" s="1171"/>
      <c r="C162" s="1172"/>
      <c r="D162" s="580" t="s">
        <v>991</v>
      </c>
      <c r="E162" s="1173"/>
      <c r="F162" s="1173"/>
      <c r="G162" s="1173"/>
    </row>
    <row r="163" spans="1:8">
      <c r="B163" s="1171"/>
      <c r="C163" s="1172"/>
      <c r="D163" s="582" t="s">
        <v>992</v>
      </c>
      <c r="E163" s="1173"/>
      <c r="F163" s="1173"/>
      <c r="G163" s="1173"/>
    </row>
    <row r="164" spans="1:8" ht="30">
      <c r="B164" s="674" t="s">
        <v>993</v>
      </c>
      <c r="C164" s="496" t="s">
        <v>994</v>
      </c>
      <c r="D164" s="497" t="s">
        <v>853</v>
      </c>
      <c r="E164" s="498"/>
      <c r="F164" s="497"/>
      <c r="G164" s="498"/>
    </row>
    <row r="165" spans="1:8" ht="15" customHeight="1">
      <c r="A165" s="77"/>
      <c r="B165" s="1174" t="s">
        <v>995</v>
      </c>
      <c r="C165" s="1175"/>
      <c r="D165" s="1175"/>
      <c r="E165" s="1175"/>
      <c r="F165" s="1175"/>
      <c r="G165" s="1175"/>
    </row>
    <row r="166" spans="1:8" ht="18.75" customHeight="1">
      <c r="B166" s="1165" t="s">
        <v>928</v>
      </c>
      <c r="C166" s="1169" t="s">
        <v>929</v>
      </c>
      <c r="D166" s="832" t="s">
        <v>989</v>
      </c>
      <c r="E166" s="1173"/>
      <c r="F166" s="1173"/>
      <c r="G166" s="1173"/>
    </row>
    <row r="167" spans="1:8" ht="28.5">
      <c r="B167" s="1171"/>
      <c r="C167" s="1172"/>
      <c r="D167" s="582" t="s">
        <v>996</v>
      </c>
      <c r="E167" s="1173"/>
      <c r="F167" s="1173"/>
      <c r="G167" s="1173"/>
    </row>
    <row r="168" spans="1:8" ht="28.5">
      <c r="B168" s="1171"/>
      <c r="C168" s="1172"/>
      <c r="D168" s="497" t="s">
        <v>931</v>
      </c>
      <c r="E168" s="1173"/>
      <c r="F168" s="1173"/>
      <c r="G168" s="1173"/>
    </row>
    <row r="169" spans="1:8" ht="28.5">
      <c r="B169" s="1171"/>
      <c r="C169" s="1172"/>
      <c r="D169" s="589" t="s">
        <v>991</v>
      </c>
      <c r="E169" s="1173"/>
      <c r="F169" s="1173"/>
      <c r="G169" s="1173"/>
    </row>
    <row r="170" spans="1:8">
      <c r="B170" s="1171"/>
      <c r="C170" s="1172"/>
      <c r="D170" s="582" t="s">
        <v>992</v>
      </c>
      <c r="E170" s="1173"/>
      <c r="F170" s="1173"/>
      <c r="G170" s="1173"/>
    </row>
    <row r="171" spans="1:8" ht="28.5">
      <c r="B171" s="1216" t="s">
        <v>997</v>
      </c>
      <c r="C171" s="496" t="s">
        <v>998</v>
      </c>
      <c r="D171" s="497" t="s">
        <v>853</v>
      </c>
      <c r="E171" s="498"/>
      <c r="F171" s="497"/>
      <c r="G171" s="498"/>
    </row>
    <row r="172" spans="1:8" ht="28.5">
      <c r="B172" s="1216"/>
      <c r="C172" s="1169" t="s">
        <v>999</v>
      </c>
      <c r="D172" s="497" t="s">
        <v>853</v>
      </c>
      <c r="E172" s="1169"/>
      <c r="F172" s="1169"/>
      <c r="G172" s="1169"/>
    </row>
    <row r="173" spans="1:8">
      <c r="B173" s="1216"/>
      <c r="C173" s="1170"/>
      <c r="D173" s="582" t="s">
        <v>992</v>
      </c>
      <c r="E173" s="1170"/>
      <c r="F173" s="1170"/>
      <c r="G173" s="1170"/>
    </row>
    <row r="174" spans="1:8" ht="28.5">
      <c r="B174" s="1216"/>
      <c r="C174" s="496" t="s">
        <v>1000</v>
      </c>
      <c r="D174" s="497" t="s">
        <v>853</v>
      </c>
      <c r="E174" s="498"/>
      <c r="F174" s="497"/>
      <c r="G174" s="498"/>
    </row>
    <row r="175" spans="1:8" ht="15" customHeight="1">
      <c r="A175" s="77"/>
      <c r="B175" s="1174" t="s">
        <v>1001</v>
      </c>
      <c r="C175" s="1175"/>
      <c r="D175" s="1175"/>
      <c r="E175" s="1175"/>
      <c r="F175" s="1175"/>
      <c r="G175" s="1175"/>
    </row>
    <row r="176" spans="1:8" ht="28.5">
      <c r="A176" s="77"/>
      <c r="B176" s="1165" t="s">
        <v>928</v>
      </c>
      <c r="C176" s="1167" t="s">
        <v>929</v>
      </c>
      <c r="D176" s="832" t="s">
        <v>989</v>
      </c>
      <c r="E176" s="1169"/>
      <c r="F176" s="1169"/>
      <c r="G176" s="1169"/>
      <c r="H176" s="77"/>
    </row>
    <row r="177" spans="1:8" ht="28.5">
      <c r="A177" s="77"/>
      <c r="B177" s="1171"/>
      <c r="C177" s="1176"/>
      <c r="D177" s="582" t="s">
        <v>996</v>
      </c>
      <c r="E177" s="1172"/>
      <c r="F177" s="1172"/>
      <c r="G177" s="1172"/>
      <c r="H177" s="77"/>
    </row>
    <row r="178" spans="1:8" ht="28.5">
      <c r="A178" s="77"/>
      <c r="B178" s="1171"/>
      <c r="C178" s="1176"/>
      <c r="D178" s="497" t="s">
        <v>931</v>
      </c>
      <c r="E178" s="1172"/>
      <c r="F178" s="1172"/>
      <c r="G178" s="1172"/>
      <c r="H178" s="77"/>
    </row>
    <row r="179" spans="1:8" ht="28.5">
      <c r="A179" s="77"/>
      <c r="B179" s="1171"/>
      <c r="C179" s="1176"/>
      <c r="D179" s="589" t="s">
        <v>991</v>
      </c>
      <c r="E179" s="1172"/>
      <c r="F179" s="1172"/>
      <c r="G179" s="1172"/>
      <c r="H179" s="77"/>
    </row>
    <row r="180" spans="1:8">
      <c r="A180" s="77"/>
      <c r="B180" s="1166"/>
      <c r="C180" s="1168"/>
      <c r="D180" s="582" t="s">
        <v>992</v>
      </c>
      <c r="E180" s="1170"/>
      <c r="F180" s="1170"/>
      <c r="G180" s="1170"/>
      <c r="H180" s="77"/>
    </row>
    <row r="181" spans="1:8" ht="45">
      <c r="A181" s="77"/>
      <c r="B181" s="674" t="s">
        <v>1002</v>
      </c>
      <c r="C181" s="865" t="s">
        <v>1003</v>
      </c>
      <c r="D181" s="497" t="s">
        <v>853</v>
      </c>
      <c r="E181" s="498"/>
      <c r="F181" s="497"/>
      <c r="G181" s="498"/>
    </row>
    <row r="182" spans="1:8" ht="15">
      <c r="B182" s="1174" t="s">
        <v>1004</v>
      </c>
      <c r="C182" s="1175"/>
      <c r="D182" s="1175"/>
      <c r="E182" s="1175"/>
      <c r="F182" s="1175"/>
      <c r="G182" s="1175"/>
    </row>
    <row r="183" spans="1:8" ht="28.5">
      <c r="B183" s="1208" t="s">
        <v>928</v>
      </c>
      <c r="C183" s="1211" t="s">
        <v>929</v>
      </c>
      <c r="D183" s="832" t="s">
        <v>1005</v>
      </c>
      <c r="E183" s="1173"/>
      <c r="F183" s="1173"/>
      <c r="G183" s="1173"/>
    </row>
    <row r="184" spans="1:8" ht="28.5">
      <c r="B184" s="1209"/>
      <c r="C184" s="1211"/>
      <c r="D184" s="582" t="s">
        <v>1006</v>
      </c>
      <c r="E184" s="1173"/>
      <c r="F184" s="1173"/>
      <c r="G184" s="1173"/>
    </row>
    <row r="185" spans="1:8" ht="28.5">
      <c r="B185" s="1209"/>
      <c r="C185" s="1211"/>
      <c r="D185" s="497" t="s">
        <v>931</v>
      </c>
      <c r="E185" s="1173"/>
      <c r="F185" s="1173"/>
      <c r="G185" s="1173"/>
    </row>
    <row r="186" spans="1:8" ht="85.5">
      <c r="B186" s="1209"/>
      <c r="C186" s="1211"/>
      <c r="D186" s="589" t="s">
        <v>1007</v>
      </c>
      <c r="E186" s="1173"/>
      <c r="F186" s="1173"/>
      <c r="G186" s="1173"/>
    </row>
    <row r="187" spans="1:8">
      <c r="B187" s="1209"/>
      <c r="C187" s="1211"/>
      <c r="D187" s="582" t="s">
        <v>992</v>
      </c>
      <c r="E187" s="1173"/>
      <c r="F187" s="1173"/>
      <c r="G187" s="1173"/>
    </row>
    <row r="188" spans="1:8">
      <c r="B188" s="1209"/>
      <c r="C188" s="1211"/>
      <c r="D188" s="582" t="s">
        <v>871</v>
      </c>
      <c r="E188" s="1173"/>
      <c r="F188" s="1173"/>
      <c r="G188" s="1173"/>
    </row>
    <row r="189" spans="1:8">
      <c r="B189" s="1210"/>
      <c r="C189" s="1211"/>
      <c r="D189" s="582" t="s">
        <v>914</v>
      </c>
      <c r="E189" s="1173"/>
      <c r="F189" s="1173"/>
      <c r="G189" s="1173"/>
    </row>
    <row r="190" spans="1:8" ht="45">
      <c r="B190" s="674" t="s">
        <v>1008</v>
      </c>
      <c r="C190" s="864" t="s">
        <v>1009</v>
      </c>
      <c r="D190" s="497" t="s">
        <v>873</v>
      </c>
      <c r="E190" s="866" t="s">
        <v>1010</v>
      </c>
      <c r="F190" s="867" t="s">
        <v>917</v>
      </c>
      <c r="G190" s="868" t="s">
        <v>1011</v>
      </c>
    </row>
    <row r="191" spans="1:8" ht="15">
      <c r="B191" s="1174" t="s">
        <v>1012</v>
      </c>
      <c r="C191" s="1175"/>
      <c r="D191" s="1175"/>
      <c r="E191" s="1175"/>
      <c r="F191" s="1175"/>
      <c r="G191" s="1175"/>
    </row>
    <row r="192" spans="1:8" ht="28.5">
      <c r="B192" s="1208" t="s">
        <v>928</v>
      </c>
      <c r="C192" s="1211" t="s">
        <v>929</v>
      </c>
      <c r="D192" s="832" t="s">
        <v>1005</v>
      </c>
      <c r="E192" s="1173"/>
      <c r="F192" s="1173"/>
      <c r="G192" s="1173"/>
    </row>
    <row r="193" spans="2:7" ht="42.75">
      <c r="B193" s="1209"/>
      <c r="C193" s="1211"/>
      <c r="D193" s="497" t="s">
        <v>1013</v>
      </c>
      <c r="E193" s="1173"/>
      <c r="F193" s="1173"/>
      <c r="G193" s="1173"/>
    </row>
    <row r="194" spans="2:7" ht="123" customHeight="1">
      <c r="B194" s="1209"/>
      <c r="C194" s="1211"/>
      <c r="D194" s="582" t="s">
        <v>1014</v>
      </c>
      <c r="E194" s="1173"/>
      <c r="F194" s="1173"/>
      <c r="G194" s="1173"/>
    </row>
    <row r="195" spans="2:7">
      <c r="B195" s="1209"/>
      <c r="C195" s="1211"/>
      <c r="D195" s="582" t="s">
        <v>914</v>
      </c>
      <c r="E195" s="1173"/>
      <c r="F195" s="1173"/>
      <c r="G195" s="1173"/>
    </row>
    <row r="196" spans="2:7">
      <c r="B196" s="1210"/>
      <c r="C196" s="1211"/>
      <c r="D196" s="582" t="s">
        <v>871</v>
      </c>
      <c r="E196" s="1173"/>
      <c r="F196" s="1173"/>
      <c r="G196" s="1173"/>
    </row>
    <row r="197" spans="2:7" ht="85.5">
      <c r="B197" s="674" t="s">
        <v>1015</v>
      </c>
      <c r="C197" s="865" t="s">
        <v>1016</v>
      </c>
      <c r="D197" s="496" t="s">
        <v>1017</v>
      </c>
      <c r="E197" s="498"/>
      <c r="F197" s="497"/>
      <c r="G197" s="498"/>
    </row>
    <row r="198" spans="2:7" ht="15" customHeight="1">
      <c r="B198" s="1174" t="s">
        <v>1018</v>
      </c>
      <c r="C198" s="1175"/>
      <c r="D198" s="1175"/>
      <c r="E198" s="1175"/>
      <c r="F198" s="1175"/>
      <c r="G198" s="1175"/>
    </row>
    <row r="199" spans="2:7" ht="28.5">
      <c r="B199" s="1208" t="s">
        <v>928</v>
      </c>
      <c r="C199" s="1211" t="s">
        <v>929</v>
      </c>
      <c r="D199" s="832" t="s">
        <v>1005</v>
      </c>
      <c r="E199" s="1173"/>
      <c r="F199" s="1173"/>
      <c r="G199" s="1173"/>
    </row>
    <row r="200" spans="2:7" ht="42.75">
      <c r="B200" s="1209"/>
      <c r="C200" s="1211"/>
      <c r="D200" s="497" t="s">
        <v>1013</v>
      </c>
      <c r="E200" s="1173"/>
      <c r="F200" s="1173"/>
      <c r="G200" s="1173"/>
    </row>
    <row r="201" spans="2:7">
      <c r="B201" s="1209"/>
      <c r="C201" s="1211"/>
      <c r="D201" s="582" t="s">
        <v>914</v>
      </c>
      <c r="E201" s="1173"/>
      <c r="F201" s="1173"/>
      <c r="G201" s="1173"/>
    </row>
    <row r="202" spans="2:7">
      <c r="B202" s="1210"/>
      <c r="C202" s="1211"/>
      <c r="D202" s="582" t="s">
        <v>871</v>
      </c>
      <c r="E202" s="1173"/>
      <c r="F202" s="1173"/>
      <c r="G202" s="1173"/>
    </row>
    <row r="203" spans="2:7" ht="85.5">
      <c r="B203" s="674" t="s">
        <v>1019</v>
      </c>
      <c r="C203" s="864" t="s">
        <v>1020</v>
      </c>
      <c r="D203" s="496" t="s">
        <v>1021</v>
      </c>
      <c r="E203" s="498"/>
      <c r="F203" s="497"/>
      <c r="G203" s="498"/>
    </row>
    <row r="204" spans="2:7" s="821" customFormat="1" ht="15" customHeight="1">
      <c r="B204" s="1214" t="s">
        <v>1022</v>
      </c>
      <c r="C204" s="1215"/>
      <c r="D204" s="1215"/>
      <c r="E204" s="1215"/>
      <c r="F204" s="1215"/>
      <c r="G204" s="1215"/>
    </row>
    <row r="205" spans="2:7">
      <c r="B205" s="1212" t="s">
        <v>928</v>
      </c>
      <c r="C205" s="1211" t="s">
        <v>929</v>
      </c>
      <c r="D205" s="832" t="s">
        <v>943</v>
      </c>
      <c r="E205" s="1173"/>
      <c r="F205" s="1173"/>
      <c r="G205" s="1173"/>
    </row>
    <row r="206" spans="2:7" ht="28.5">
      <c r="B206" s="1213"/>
      <c r="C206" s="1211"/>
      <c r="D206" s="497" t="s">
        <v>931</v>
      </c>
      <c r="E206" s="1173"/>
      <c r="F206" s="1173"/>
      <c r="G206" s="1173"/>
    </row>
    <row r="207" spans="2:7" ht="28.5">
      <c r="B207" s="1213"/>
      <c r="C207" s="1211"/>
      <c r="D207" s="580" t="s">
        <v>944</v>
      </c>
      <c r="E207" s="1173"/>
      <c r="F207" s="1173"/>
      <c r="G207" s="1173"/>
    </row>
    <row r="208" spans="2:7">
      <c r="B208" s="1213"/>
      <c r="C208" s="1211"/>
      <c r="D208" s="582" t="s">
        <v>983</v>
      </c>
      <c r="E208" s="1173"/>
      <c r="F208" s="1173"/>
      <c r="G208" s="1173"/>
    </row>
    <row r="209" spans="1:7">
      <c r="B209" s="1213"/>
      <c r="C209" s="1211"/>
      <c r="D209" s="582" t="s">
        <v>984</v>
      </c>
      <c r="E209" s="1173"/>
      <c r="F209" s="1173"/>
      <c r="G209" s="1173"/>
    </row>
    <row r="210" spans="1:7" ht="45">
      <c r="B210" s="822" t="s">
        <v>1023</v>
      </c>
      <c r="C210" s="864" t="s">
        <v>1024</v>
      </c>
      <c r="D210" s="497" t="s">
        <v>987</v>
      </c>
      <c r="E210" s="498"/>
      <c r="F210" s="497"/>
      <c r="G210" s="498"/>
    </row>
    <row r="211" spans="1:7" ht="15" customHeight="1">
      <c r="A211" s="77"/>
      <c r="B211" s="1174" t="s">
        <v>1025</v>
      </c>
      <c r="C211" s="1175"/>
      <c r="D211" s="1175"/>
      <c r="E211" s="1175"/>
      <c r="F211" s="1175"/>
      <c r="G211" s="1175"/>
    </row>
    <row r="212" spans="1:7">
      <c r="B212" s="1208" t="s">
        <v>928</v>
      </c>
      <c r="C212" s="1211" t="s">
        <v>929</v>
      </c>
      <c r="D212" s="832" t="s">
        <v>1026</v>
      </c>
      <c r="E212" s="1173"/>
      <c r="F212" s="1173"/>
      <c r="G212" s="1173"/>
    </row>
    <row r="213" spans="1:7" ht="42.75">
      <c r="B213" s="1209"/>
      <c r="C213" s="1211"/>
      <c r="D213" s="497" t="s">
        <v>1013</v>
      </c>
      <c r="E213" s="1173"/>
      <c r="F213" s="1173"/>
      <c r="G213" s="1173"/>
    </row>
    <row r="214" spans="1:7" ht="28.5">
      <c r="B214" s="1209"/>
      <c r="C214" s="1211"/>
      <c r="D214" s="589" t="s">
        <v>1027</v>
      </c>
      <c r="E214" s="1173"/>
      <c r="F214" s="1173"/>
      <c r="G214" s="1173"/>
    </row>
    <row r="215" spans="1:7">
      <c r="B215" s="1209"/>
      <c r="C215" s="1211"/>
      <c r="D215" s="582" t="s">
        <v>1028</v>
      </c>
      <c r="E215" s="1173"/>
      <c r="F215" s="1173"/>
      <c r="G215" s="1173"/>
    </row>
    <row r="216" spans="1:7" ht="15" customHeight="1">
      <c r="B216" s="1209"/>
      <c r="C216" s="1211"/>
      <c r="D216" s="582" t="s">
        <v>914</v>
      </c>
      <c r="E216" s="1173"/>
      <c r="F216" s="1173"/>
      <c r="G216" s="1173"/>
    </row>
    <row r="217" spans="1:7">
      <c r="B217" s="1210"/>
      <c r="C217" s="1211"/>
      <c r="D217" s="582" t="s">
        <v>871</v>
      </c>
      <c r="E217" s="1173"/>
      <c r="F217" s="1173"/>
      <c r="G217" s="1173"/>
    </row>
    <row r="218" spans="1:7" ht="28.5">
      <c r="B218" s="1177" t="s">
        <v>1029</v>
      </c>
      <c r="C218" s="1167" t="s">
        <v>1030</v>
      </c>
      <c r="D218" s="497" t="s">
        <v>873</v>
      </c>
      <c r="E218" s="1169"/>
      <c r="F218" s="1169"/>
      <c r="G218" s="1169"/>
    </row>
    <row r="219" spans="1:7" ht="28.5">
      <c r="B219" s="1178"/>
      <c r="C219" s="1168"/>
      <c r="D219" s="492" t="s">
        <v>1031</v>
      </c>
      <c r="E219" s="1170"/>
      <c r="F219" s="1170"/>
      <c r="G219" s="1170"/>
    </row>
    <row r="220" spans="1:7" ht="28.5">
      <c r="B220" s="1178"/>
      <c r="C220" s="1167" t="s">
        <v>1032</v>
      </c>
      <c r="D220" s="497" t="s">
        <v>873</v>
      </c>
      <c r="E220" s="1169"/>
      <c r="F220" s="1169"/>
      <c r="G220" s="1169"/>
    </row>
    <row r="221" spans="1:7" ht="28.5">
      <c r="B221" s="1179"/>
      <c r="C221" s="1168"/>
      <c r="D221" s="492" t="s">
        <v>1033</v>
      </c>
      <c r="E221" s="1170"/>
      <c r="F221" s="1170"/>
      <c r="G221" s="1170"/>
    </row>
    <row r="222" spans="1:7" ht="15">
      <c r="B222" s="1174" t="s">
        <v>1034</v>
      </c>
      <c r="C222" s="1175"/>
      <c r="D222" s="1175"/>
      <c r="E222" s="1175"/>
      <c r="F222" s="1175"/>
      <c r="G222" s="1175"/>
    </row>
    <row r="223" spans="1:7">
      <c r="B223" s="1165" t="s">
        <v>928</v>
      </c>
      <c r="C223" s="1167" t="s">
        <v>929</v>
      </c>
      <c r="D223" s="832" t="s">
        <v>1026</v>
      </c>
      <c r="E223" s="1169"/>
      <c r="F223" s="1169"/>
      <c r="G223" s="1169"/>
    </row>
    <row r="224" spans="1:7" ht="42.75">
      <c r="B224" s="1171"/>
      <c r="C224" s="1176"/>
      <c r="D224" s="497" t="s">
        <v>1013</v>
      </c>
      <c r="E224" s="1172"/>
      <c r="F224" s="1172"/>
      <c r="G224" s="1172"/>
    </row>
    <row r="225" spans="2:7" ht="28.5">
      <c r="B225" s="1171"/>
      <c r="C225" s="1176"/>
      <c r="D225" s="589" t="s">
        <v>1027</v>
      </c>
      <c r="E225" s="1172"/>
      <c r="F225" s="1172"/>
      <c r="G225" s="1172"/>
    </row>
    <row r="226" spans="2:7">
      <c r="B226" s="1171"/>
      <c r="C226" s="1176"/>
      <c r="D226" s="833" t="s">
        <v>1035</v>
      </c>
      <c r="E226" s="1172"/>
      <c r="F226" s="1172"/>
      <c r="G226" s="1172"/>
    </row>
    <row r="227" spans="2:7">
      <c r="B227" s="1171"/>
      <c r="C227" s="1176"/>
      <c r="D227" s="833" t="s">
        <v>1036</v>
      </c>
      <c r="E227" s="1172"/>
      <c r="F227" s="1172"/>
      <c r="G227" s="1172"/>
    </row>
    <row r="228" spans="2:7" ht="85.5">
      <c r="B228" s="1166"/>
      <c r="C228" s="1168"/>
      <c r="D228" s="497" t="s">
        <v>1037</v>
      </c>
      <c r="E228" s="1170"/>
      <c r="F228" s="1170"/>
      <c r="G228" s="1170"/>
    </row>
    <row r="229" spans="2:7" ht="28.5">
      <c r="B229" s="1165" t="s">
        <v>1038</v>
      </c>
      <c r="C229" s="1167" t="s">
        <v>1039</v>
      </c>
      <c r="D229" s="497" t="s">
        <v>873</v>
      </c>
      <c r="E229" s="1169"/>
      <c r="F229" s="1169"/>
      <c r="G229" s="1169"/>
    </row>
    <row r="230" spans="2:7" ht="28.5">
      <c r="B230" s="1166"/>
      <c r="C230" s="1168"/>
      <c r="D230" s="492" t="s">
        <v>1040</v>
      </c>
      <c r="E230" s="1170"/>
      <c r="F230" s="1170"/>
      <c r="G230" s="1170"/>
    </row>
    <row r="231" spans="2:7" ht="14.25" customHeight="1">
      <c r="B231" s="77"/>
    </row>
    <row r="236" spans="2:7" ht="14.25" customHeight="1"/>
    <row r="238" spans="2:7" ht="14.25" customHeight="1"/>
    <row r="239" spans="2:7" ht="24.6" customHeight="1"/>
  </sheetData>
  <mergeCells count="241">
    <mergeCell ref="B3:G3"/>
    <mergeCell ref="G25:G30"/>
    <mergeCell ref="C31:C32"/>
    <mergeCell ref="C34:C38"/>
    <mergeCell ref="E35:E38"/>
    <mergeCell ref="F35:F38"/>
    <mergeCell ref="G35:G38"/>
    <mergeCell ref="F48:F51"/>
    <mergeCell ref="G48:G51"/>
    <mergeCell ref="B4:G4"/>
    <mergeCell ref="B5:C5"/>
    <mergeCell ref="D5:G5"/>
    <mergeCell ref="B6:C6"/>
    <mergeCell ref="D6:G6"/>
    <mergeCell ref="B7:C7"/>
    <mergeCell ref="D7:G7"/>
    <mergeCell ref="C41:C43"/>
    <mergeCell ref="B9:B10"/>
    <mergeCell ref="C9:C10"/>
    <mergeCell ref="D9:D10"/>
    <mergeCell ref="E9:G9"/>
    <mergeCell ref="B11:G11"/>
    <mergeCell ref="E42:E43"/>
    <mergeCell ref="F42:F43"/>
    <mergeCell ref="E25:E30"/>
    <mergeCell ref="F25:F30"/>
    <mergeCell ref="B12:B94"/>
    <mergeCell ref="E12:G18"/>
    <mergeCell ref="C13:C14"/>
    <mergeCell ref="C15:C16"/>
    <mergeCell ref="C19:C22"/>
    <mergeCell ref="E19:E22"/>
    <mergeCell ref="F19:F22"/>
    <mergeCell ref="G19:G22"/>
    <mergeCell ref="C25:C30"/>
    <mergeCell ref="C87:C88"/>
    <mergeCell ref="E87:E88"/>
    <mergeCell ref="F87:F88"/>
    <mergeCell ref="G87:G88"/>
    <mergeCell ref="C71:C75"/>
    <mergeCell ref="E71:E75"/>
    <mergeCell ref="F71:F75"/>
    <mergeCell ref="G71:G75"/>
    <mergeCell ref="C57:C59"/>
    <mergeCell ref="E58:E59"/>
    <mergeCell ref="F58:F59"/>
    <mergeCell ref="G58:G59"/>
    <mergeCell ref="C52:C54"/>
    <mergeCell ref="C39:C40"/>
    <mergeCell ref="E39:E40"/>
    <mergeCell ref="F39:F40"/>
    <mergeCell ref="G39:G40"/>
    <mergeCell ref="C67:C70"/>
    <mergeCell ref="E67:E70"/>
    <mergeCell ref="F67:F70"/>
    <mergeCell ref="G67:G70"/>
    <mergeCell ref="G42:G43"/>
    <mergeCell ref="E52:E54"/>
    <mergeCell ref="F52:F54"/>
    <mergeCell ref="G52:G54"/>
    <mergeCell ref="C44:C46"/>
    <mergeCell ref="E45:E46"/>
    <mergeCell ref="F45:F46"/>
    <mergeCell ref="G45:G46"/>
    <mergeCell ref="C47:C51"/>
    <mergeCell ref="E48:E51"/>
    <mergeCell ref="B112:G112"/>
    <mergeCell ref="B101:B103"/>
    <mergeCell ref="C101:C103"/>
    <mergeCell ref="E101:E103"/>
    <mergeCell ref="F101:F103"/>
    <mergeCell ref="G101:G103"/>
    <mergeCell ref="B104:B105"/>
    <mergeCell ref="C104:C105"/>
    <mergeCell ref="E104:E105"/>
    <mergeCell ref="B110:B111"/>
    <mergeCell ref="C110:C111"/>
    <mergeCell ref="E110:E111"/>
    <mergeCell ref="F110:F111"/>
    <mergeCell ref="G110:G111"/>
    <mergeCell ref="C121:C122"/>
    <mergeCell ref="E121:E122"/>
    <mergeCell ref="F121:F122"/>
    <mergeCell ref="G121:G122"/>
    <mergeCell ref="B123:G123"/>
    <mergeCell ref="B113:B118"/>
    <mergeCell ref="C113:C118"/>
    <mergeCell ref="E113:E118"/>
    <mergeCell ref="F113:F118"/>
    <mergeCell ref="G113:G118"/>
    <mergeCell ref="B119:B122"/>
    <mergeCell ref="C119:C120"/>
    <mergeCell ref="E119:E120"/>
    <mergeCell ref="F119:F120"/>
    <mergeCell ref="G119:G120"/>
    <mergeCell ref="B134:G134"/>
    <mergeCell ref="B135:B139"/>
    <mergeCell ref="C135:C139"/>
    <mergeCell ref="E135:E139"/>
    <mergeCell ref="F135:F139"/>
    <mergeCell ref="G135:G139"/>
    <mergeCell ref="B124:B128"/>
    <mergeCell ref="C124:C128"/>
    <mergeCell ref="E124:E128"/>
    <mergeCell ref="F124:F128"/>
    <mergeCell ref="G124:G128"/>
    <mergeCell ref="B129:B133"/>
    <mergeCell ref="C129:C130"/>
    <mergeCell ref="E129:E130"/>
    <mergeCell ref="F129:F130"/>
    <mergeCell ref="G129:G130"/>
    <mergeCell ref="C131:C132"/>
    <mergeCell ref="E131:E132"/>
    <mergeCell ref="F131:F132"/>
    <mergeCell ref="G131:G132"/>
    <mergeCell ref="B165:G165"/>
    <mergeCell ref="B166:B170"/>
    <mergeCell ref="C166:C170"/>
    <mergeCell ref="E166:E170"/>
    <mergeCell ref="F166:F170"/>
    <mergeCell ref="G166:G170"/>
    <mergeCell ref="E143:E144"/>
    <mergeCell ref="F143:F144"/>
    <mergeCell ref="G143:G144"/>
    <mergeCell ref="B140:B151"/>
    <mergeCell ref="C140:C142"/>
    <mergeCell ref="C143:C145"/>
    <mergeCell ref="C146:C148"/>
    <mergeCell ref="C150:C151"/>
    <mergeCell ref="E150:E151"/>
    <mergeCell ref="F150:F151"/>
    <mergeCell ref="G150:G151"/>
    <mergeCell ref="B152:G152"/>
    <mergeCell ref="B153:B157"/>
    <mergeCell ref="C153:C157"/>
    <mergeCell ref="E153:E157"/>
    <mergeCell ref="F153:F157"/>
    <mergeCell ref="G153:G157"/>
    <mergeCell ref="B159:G159"/>
    <mergeCell ref="B176:B180"/>
    <mergeCell ref="C176:C180"/>
    <mergeCell ref="E176:E180"/>
    <mergeCell ref="F176:F180"/>
    <mergeCell ref="G176:G180"/>
    <mergeCell ref="B182:G182"/>
    <mergeCell ref="B171:B174"/>
    <mergeCell ref="C172:C173"/>
    <mergeCell ref="E172:E173"/>
    <mergeCell ref="F172:F173"/>
    <mergeCell ref="G172:G173"/>
    <mergeCell ref="B175:G175"/>
    <mergeCell ref="B204:G204"/>
    <mergeCell ref="B198:G198"/>
    <mergeCell ref="B199:B202"/>
    <mergeCell ref="C199:C202"/>
    <mergeCell ref="E199:E202"/>
    <mergeCell ref="F199:F202"/>
    <mergeCell ref="G199:G202"/>
    <mergeCell ref="B183:B189"/>
    <mergeCell ref="C183:C189"/>
    <mergeCell ref="E183:E189"/>
    <mergeCell ref="F183:F189"/>
    <mergeCell ref="G183:G189"/>
    <mergeCell ref="B191:G191"/>
    <mergeCell ref="B192:B196"/>
    <mergeCell ref="C192:C196"/>
    <mergeCell ref="E192:E196"/>
    <mergeCell ref="F192:F196"/>
    <mergeCell ref="G192:G196"/>
    <mergeCell ref="B212:B217"/>
    <mergeCell ref="C212:C217"/>
    <mergeCell ref="E212:E217"/>
    <mergeCell ref="F212:F217"/>
    <mergeCell ref="G212:G217"/>
    <mergeCell ref="G220:G221"/>
    <mergeCell ref="B205:B209"/>
    <mergeCell ref="C205:C209"/>
    <mergeCell ref="E205:E209"/>
    <mergeCell ref="F205:F209"/>
    <mergeCell ref="G205:G209"/>
    <mergeCell ref="B211:G211"/>
    <mergeCell ref="C76:C81"/>
    <mergeCell ref="E77:E81"/>
    <mergeCell ref="F77:F81"/>
    <mergeCell ref="G77:G81"/>
    <mergeCell ref="G60:G63"/>
    <mergeCell ref="C65:C66"/>
    <mergeCell ref="C55:C56"/>
    <mergeCell ref="E55:E56"/>
    <mergeCell ref="F55:F56"/>
    <mergeCell ref="G55:G56"/>
    <mergeCell ref="C60:C63"/>
    <mergeCell ref="E60:E63"/>
    <mergeCell ref="F60:F63"/>
    <mergeCell ref="C82:C85"/>
    <mergeCell ref="E82:E85"/>
    <mergeCell ref="F82:F85"/>
    <mergeCell ref="G82:G85"/>
    <mergeCell ref="C89:C90"/>
    <mergeCell ref="C91:C94"/>
    <mergeCell ref="E91:E94"/>
    <mergeCell ref="F91:F94"/>
    <mergeCell ref="G91:G94"/>
    <mergeCell ref="B95:G95"/>
    <mergeCell ref="B96:B99"/>
    <mergeCell ref="C96:C97"/>
    <mergeCell ref="E97:G97"/>
    <mergeCell ref="C98:C99"/>
    <mergeCell ref="F104:F105"/>
    <mergeCell ref="G104:G105"/>
    <mergeCell ref="B106:G106"/>
    <mergeCell ref="B107:B109"/>
    <mergeCell ref="C107:C109"/>
    <mergeCell ref="E107:E109"/>
    <mergeCell ref="F107:F109"/>
    <mergeCell ref="G107:G109"/>
    <mergeCell ref="B100:G100"/>
    <mergeCell ref="B229:B230"/>
    <mergeCell ref="C229:C230"/>
    <mergeCell ref="E229:E230"/>
    <mergeCell ref="F229:F230"/>
    <mergeCell ref="G229:G230"/>
    <mergeCell ref="B160:B163"/>
    <mergeCell ref="C160:C163"/>
    <mergeCell ref="E160:E163"/>
    <mergeCell ref="F160:F163"/>
    <mergeCell ref="G160:G163"/>
    <mergeCell ref="B222:G222"/>
    <mergeCell ref="B223:B228"/>
    <mergeCell ref="C223:C228"/>
    <mergeCell ref="E223:E228"/>
    <mergeCell ref="F223:F228"/>
    <mergeCell ref="G223:G228"/>
    <mergeCell ref="B218:B221"/>
    <mergeCell ref="C218:C219"/>
    <mergeCell ref="E218:E219"/>
    <mergeCell ref="F218:F219"/>
    <mergeCell ref="G218:G219"/>
    <mergeCell ref="C220:C221"/>
    <mergeCell ref="E220:E221"/>
    <mergeCell ref="F220:F221"/>
  </mergeCells>
  <dataValidations count="1">
    <dataValidation type="list" allowBlank="1" showInputMessage="1" showErrorMessage="1" sqref="F183:F189 F23:F24 F39 F42 F45 F86:F87 F178:F181 F32:F35 F48:F71 F124:F133 F166:F174 F135:F139 F143:F151 F153:F158 F205:F210 F101:F105 F107:F111 F113:F122 F160:F164 F192:F197 F199:F203 F212:F221 F223:F230" xr:uid="{1AB60A14-476D-44FB-AE44-F997516FC0B2}">
      <formula1>"Not applicable,Legal prohibitions,Confidentiality constraints,Information unavailable/incomplete"</formula1>
    </dataValidation>
  </dataValidations>
  <hyperlinks>
    <hyperlink ref="D12" r:id="rId1" xr:uid="{57ACB39C-360D-4B4F-8BE9-310B89AFBF05}"/>
    <hyperlink ref="D14" r:id="rId2" display="&gt; Annual Report 2024, Fundamental information about the Group, &gt; pages 37ff." xr:uid="{0DDBF9E4-01AE-49C7-9A8F-51BA0002551D}"/>
    <hyperlink ref="D15" r:id="rId3" display="&gt; Impact Report 2024, About the Impact Report Package 2024, &gt; page 1 " xr:uid="{6BA3EF74-1C8B-486F-9F5C-55BFA9C0F272}"/>
    <hyperlink ref="D22" r:id="rId4" display="https://www.procredit-holding.com/about-us/pro-credit-today/" xr:uid="{B6F50AF5-FDC0-4FD1-A7B2-5C955B3B9976}"/>
    <hyperlink ref="D27" r:id="rId5" display="&gt; Disclosure Report 2023: Management Body" xr:uid="{894F5709-620C-4D85-9700-945E009FB18E}"/>
    <hyperlink ref="D28" r:id="rId6" xr:uid="{3D95DD19-9CCF-4EF6-9F12-F048C6B4441A}"/>
    <hyperlink ref="D29" r:id="rId7" xr:uid="{E32F7876-0BED-44BA-97B1-92780779F70B}"/>
    <hyperlink ref="D30" r:id="rId8" xr:uid="{7CFEA750-20B1-4CD5-9E64-401FBD5B5003}"/>
    <hyperlink ref="D32" r:id="rId9" display="&gt; Disclosure Report 2023: Management Body" xr:uid="{4EEB8FF7-DFB7-4524-BF26-53EF48C70A95}"/>
    <hyperlink ref="D33" r:id="rId10" display="https://www.procredit-holding.com/investor-relations/reports-and-publications/disclosure-reports/" xr:uid="{39E8C885-22A6-44C9-899B-80B874713EAF}"/>
    <hyperlink ref="D35" r:id="rId11" display="&gt; Disclosure Report 2023: Other material risks" xr:uid="{D2B00A31-F4A5-47F4-B343-A142C1004217}"/>
    <hyperlink ref="D36" r:id="rId12" xr:uid="{74100811-6D18-4BC9-8042-EE1D165089A3}"/>
    <hyperlink ref="D37" r:id="rId13" xr:uid="{23D2F3EE-4674-42F0-ADD9-5281FA66DA75}"/>
    <hyperlink ref="D40" r:id="rId14" xr:uid="{619EABC7-2E3C-4903-88BA-159EF53EBD87}"/>
    <hyperlink ref="D42" r:id="rId15" xr:uid="{3B45860E-B638-4051-905C-2F4331D6D5A2}"/>
    <hyperlink ref="D45" r:id="rId16" display="&gt; Code of conduct" xr:uid="{BD77E581-6F39-42B0-B99A-1D1576E71FE6}"/>
    <hyperlink ref="D46" r:id="rId17" xr:uid="{E228C584-A356-42CA-AA29-930CE5E1A63F}"/>
    <hyperlink ref="D49" r:id="rId18" xr:uid="{2833DED1-088F-452D-91A7-3B04C2B1FFDB}"/>
    <hyperlink ref="D51" r:id="rId19" display="&gt; Code of conduct" xr:uid="{84A18E1A-3F5C-42CA-9830-DD05C7FCDF53}"/>
    <hyperlink ref="D50" r:id="rId20" xr:uid="{7A001461-375A-437B-B7DD-3906FD9FC630}"/>
    <hyperlink ref="D53" r:id="rId21" xr:uid="{BA7AFA70-0251-47F6-B37F-8BC4F535DB7C}"/>
    <hyperlink ref="D54" r:id="rId22" xr:uid="{CB573BAF-3EA1-46E1-A03C-654687F3934B}"/>
    <hyperlink ref="D56" r:id="rId23" xr:uid="{FA637CBD-8947-45F5-B4EC-291131B4F168}"/>
    <hyperlink ref="D58" r:id="rId24" display="&gt; Disclosure Report 2023: Remuneration" xr:uid="{BE2BBC32-FF2C-4F45-BBAA-44F2BDB912E0}"/>
    <hyperlink ref="D59" r:id="rId25" display="&gt; 2022 Remuneration Report" xr:uid="{FE318DE6-D2E0-49DB-B88E-86974EB51AA7}"/>
    <hyperlink ref="D61" r:id="rId26" display="&gt; Disclosure Report 2023: Remuneration" xr:uid="{AC06F799-FFBC-462B-B59A-E29C41505F8D}"/>
    <hyperlink ref="D65" r:id="rId27" display="https://www.procredit-holding.com/downloads/" xr:uid="{0BF58F62-276B-4A33-92CC-D16549011BE1}"/>
    <hyperlink ref="D69" r:id="rId28" xr:uid="{CDA04E00-C2B5-46A3-BFC2-B5DA0823C87D}"/>
    <hyperlink ref="D70" r:id="rId29" xr:uid="{374A083D-AD4B-4DB0-807C-2FB94FEAFAE9}"/>
    <hyperlink ref="D71" r:id="rId30" display="&gt; Impact Report 2023, Cultivating minds: diversity and inclusion, &gt; page 14" xr:uid="{FBBFD5FF-B2BE-4843-A07E-F2FC0C0620DF}"/>
    <hyperlink ref="D74" r:id="rId31" xr:uid="{19F6C726-E8B2-4AA1-9998-72F8A70BD8F3}"/>
    <hyperlink ref="D77" r:id="rId32" xr:uid="{D532575F-FC83-420F-B20C-F3DAAAA31B63}"/>
    <hyperlink ref="D78" r:id="rId33" xr:uid="{912E11DD-8E02-45CA-B89B-3380098CF5AC}"/>
    <hyperlink ref="D80" r:id="rId34" xr:uid="{D091E465-1FF2-440B-B189-FA3FF7CAE2A4}"/>
    <hyperlink ref="D81" r:id="rId35" xr:uid="{B9F87CFB-92ED-4F66-93FC-9D9D67425A1F}"/>
    <hyperlink ref="D82" r:id="rId36" xr:uid="{C5E6D451-6BC2-477D-8317-593537A74F28}"/>
    <hyperlink ref="D83" r:id="rId37" xr:uid="{C2A1645C-9FE5-4BA9-8A1A-FD0BB5CF317F}"/>
    <hyperlink ref="D84" r:id="rId38" xr:uid="{7F3BB3F9-34E7-439B-8C66-477E5AFB94B8}"/>
    <hyperlink ref="D85" r:id="rId39" xr:uid="{5B44453D-1777-420D-A478-226ECFB75D61}"/>
    <hyperlink ref="D87" r:id="rId40" display="&gt; Impact Report 2023, Sustainability highlights and developments, &gt; page 7" xr:uid="{C93351BB-5D89-4613-B8C5-AE5D993BDCA8}"/>
    <hyperlink ref="D92" r:id="rId41" xr:uid="{C5E44787-05B4-46DD-BF73-9AA548C942E2}"/>
    <hyperlink ref="D93" r:id="rId42" display="&gt; Disclosure Report 2023: Remuneration" xr:uid="{8E3308B1-44CB-45A5-96D4-49B8ACFE067E}"/>
    <hyperlink ref="D110" r:id="rId43" display="https://www.procredit-holding.com/downloads/" xr:uid="{725C259A-0AF9-480A-A615-8B1B9E9B5A66}"/>
    <hyperlink ref="D116" r:id="rId44" xr:uid="{BE6EF368-29D6-4795-988E-0E941752C5B9}"/>
    <hyperlink ref="D117" r:id="rId45" xr:uid="{67823B9D-63F7-4C71-A08D-F1BADDE2A2E2}"/>
    <hyperlink ref="D118" r:id="rId46" xr:uid="{8095E0DE-D93E-4E3C-8963-79ECEE5F5F0D}"/>
    <hyperlink ref="D125" r:id="rId47" display="https://www.procredit-holding.com/downloads/" xr:uid="{8FBFDF27-611C-47F6-B656-F925C15D0A76}"/>
    <hyperlink ref="D128" r:id="rId48" xr:uid="{967D10F1-1762-4892-A055-5B957C1C5B65}"/>
    <hyperlink ref="D139" r:id="rId49" xr:uid="{F4AB7907-B211-48F3-9793-047D33871FD4}"/>
    <hyperlink ref="D156" r:id="rId50" display="&gt; Code of conduct: Exclusion list" xr:uid="{F9525043-6690-42D7-A766-7C661F57A195}"/>
    <hyperlink ref="D187" r:id="rId51" xr:uid="{66FF33F0-B709-425C-AF47-D0F7A13936AA}"/>
    <hyperlink ref="D188" r:id="rId52" display="&gt; Code of conduct" xr:uid="{29736D59-8F15-418B-999F-7C95B57CD9A9}"/>
    <hyperlink ref="D189" r:id="rId53" xr:uid="{B09E2806-E6EB-47A8-9F47-1C24D1A1A7DB}"/>
    <hyperlink ref="D196" r:id="rId54" display="&gt; Code of conduct" xr:uid="{40CFE975-D871-455C-807A-0FED455BB0DA}"/>
    <hyperlink ref="D202" r:id="rId55" display="&gt; Code of conduct" xr:uid="{E0463C7A-0111-46DD-939D-207A21143FCE}"/>
    <hyperlink ref="D217" r:id="rId56" display="&gt; Code of conduct" xr:uid="{F3248D79-92BB-4C7A-BF46-94F861283FEF}"/>
    <hyperlink ref="D215" r:id="rId57" xr:uid="{05745775-7431-4E68-B51F-081C0285EF9A}"/>
    <hyperlink ref="D227" r:id="rId58" xr:uid="{0D2B652D-04DF-4EF7-A4F3-E12DAC6F2FC1}"/>
    <hyperlink ref="A1" location="'0_Content'!B6" display="Back to content" xr:uid="{FB64A204-0F65-426D-8102-7C905F8FA626}"/>
    <hyperlink ref="A2" location="'0.1_Index'!B3" display="Index" xr:uid="{530D30AC-7DC9-4791-97C8-0AC4FB393B4D}"/>
    <hyperlink ref="D13" r:id="rId59" display="https://www.procredit-holding.com/downloads/" xr:uid="{4C46BAAF-6340-46A6-866E-FA4E50301262}"/>
    <hyperlink ref="D19" r:id="rId60" display="https://www.procredit-holding.com/downloads/" xr:uid="{61CED8A9-4039-453E-82C9-897803E2E044}"/>
    <hyperlink ref="D21" r:id="rId61" display="&gt; Annual Report 2024, Fundamental information about the Group, &gt; pages 37ff." xr:uid="{824AED75-C732-4A8F-8267-3D6316A614D5}"/>
    <hyperlink ref="D26" r:id="rId62" display="&gt; Annual Report 2024, Group Sustainability Statement &gt; General Disclosures, Governance &gt; pages 121ff." xr:uid="{7FD10088-DB1A-492E-B94B-5C953FF9CB41}"/>
    <hyperlink ref="D31" r:id="rId63" display="&gt; Annual Report 2024, Group Sustainability Statement &gt; General Disclosures, Governance &gt; pages 121ff." xr:uid="{2EACFA34-665F-4F49-A643-39F972055C0E}"/>
    <hyperlink ref="D34" r:id="rId64" display="&gt; Annual Report 2024, Group Sustainability Statement &gt; General Disclosures, Governance &gt; pages 121ff." xr:uid="{53DC537B-FD89-4BDE-B3A7-5676A6C7C211}"/>
    <hyperlink ref="D39" r:id="rId65" display="&gt; Annual Report 2024, Group Sustainability Statement &gt; General Disclosures, Governance &gt; pages 121ff." xr:uid="{F76186AE-0E26-475F-BB9C-BF3FA7ADB40F}"/>
    <hyperlink ref="D41" r:id="rId66" display="&gt; Annual Report 2024, Group Sustainability Statement &gt; General Disclosures, Governance &gt; pages 121ff." xr:uid="{E700C7EB-176C-4FD3-B91C-9B5E76204352}"/>
    <hyperlink ref="D44" r:id="rId67" display="&gt; Annual Report 2024, Group Sustainability Statement &gt; General Disclosures, Governance &gt; pages 121ff." xr:uid="{1FEFB425-1FBB-4C27-B7C4-DD6FFAEF897E}"/>
    <hyperlink ref="D47" r:id="rId68" display="&gt; Annual Report 2024, Group Sustainability Statement &gt; General Disclosures, Governance &gt; pages 121ff." xr:uid="{E30926C9-EDEB-4E8D-9073-228CAEB069AA}"/>
    <hyperlink ref="D52" r:id="rId69" display="&gt; Annual Report 2024, Group Sustainability Statement &gt; General Disclosures, Governance &gt; pages 121ff." xr:uid="{BC5468EA-6A93-42C8-B6AB-58AA0D8CEE18}"/>
    <hyperlink ref="D55" r:id="rId70" display="&gt; Annual Report 2024, Group Sustainability Statement &gt; General Disclosures, Governance &gt; pages 121ff." xr:uid="{F4326862-D565-4D1D-B929-ECB077374823}"/>
    <hyperlink ref="D57" r:id="rId71" display="&gt; Annual Report 2024, Group Sustainability Statement &gt; General Disclosures, Governance &gt; pages 121ff." xr:uid="{75ACBD8B-651E-43C6-B399-F9CE14887141}"/>
    <hyperlink ref="D60" r:id="rId72" display="&gt; Annual Report 2024, Group Sustainability Statement &gt; General Disclosures, Governance &gt; pages 121ff." xr:uid="{490DFB9C-2EE1-4EE5-89E5-A61B2EBB92AF}"/>
    <hyperlink ref="D62" r:id="rId73" display="&gt; 2022 Remuneration Report" xr:uid="{94B9EC5C-08FA-44A3-B82F-C2386306D89F}"/>
    <hyperlink ref="D66" r:id="rId74" display="&gt; Annual Report 2024, Fundamental information about the Group, &gt; pages 37ff." xr:uid="{4D1648C4-9588-4CCB-9712-C214BC103891}"/>
    <hyperlink ref="D68" r:id="rId75" display="&gt; Annual Report 2024, Fundamental information about the Group, &gt; pages 37ff." xr:uid="{383EDB32-93E0-44FF-9FDF-B33870556C29}"/>
    <hyperlink ref="D73" r:id="rId76" display="&gt; Annual Report 2024, Group Sustainability Statement &gt; General Disclosures, Governance &gt; pages 121ff." xr:uid="{F5698BC4-9238-438A-882E-F53B78FD981D}"/>
    <hyperlink ref="D76" r:id="rId77" display="&gt; Annual Report 2024, Group Sustainability Statement &gt; General Disclosures, Governance &gt; pages 121ff." xr:uid="{C221ABCC-11C3-48E8-82CD-45FB072D6DF8}"/>
    <hyperlink ref="D89" r:id="rId78" display="&gt; Annual Report 2024, Group Sustainability Statement &gt; General Disclosures, Governance &gt; pages 121ff." xr:uid="{0C2F3CFE-7ADF-4400-BC79-ED5E5BEF6680}"/>
    <hyperlink ref="D98" r:id="rId79" display="&gt; Annual Report 2024, Group Sustainability Statement &gt; General Disclosures, Governance &gt; pages 121ff." xr:uid="{1366CBA2-BBC6-42A6-8600-772DDCBC6B6A}"/>
    <hyperlink ref="D96" r:id="rId80" display="&gt; Impact Report 2023, SDGs and material topics, &gt; page 22" xr:uid="{F4194EB8-EE57-4D5E-92A2-CAB2E36090DD}"/>
    <hyperlink ref="D97" r:id="rId81" display="&gt; Annual Report 2024, Group Sustainability Statement &gt; General Disclosures, Governance &gt; pages 121ff." xr:uid="{F1EC8E91-431E-4C25-A6FD-AD0CC39324DF}"/>
    <hyperlink ref="D103" r:id="rId82" display="&gt; Annual Report 2024, Group Sustainability Statement &gt; General Disclosures, Governance &gt; pages 121ff." xr:uid="{7FB2FE55-7CBD-48D7-A0D5-CF4AEEFE96AB}"/>
    <hyperlink ref="D109" r:id="rId83" display="&gt; Annual Report 2024, Group Sustainability Statement &gt; General Disclosures, Governance &gt; pages 121ff." xr:uid="{2724E10C-D4EF-4532-A6B1-7C04006D9804}"/>
    <hyperlink ref="D115" r:id="rId84" display="&gt; Annual Report 2024, Group Sustainability Statement &gt; General Disclosures, Governance &gt; pages 121ff." xr:uid="{7C256972-E3D9-4E9A-B948-1CDB3DD25B08}"/>
    <hyperlink ref="D127" r:id="rId85" display="&gt; Annual Report 2024, Group Sustainability Statement &gt; General Disclosures, Governance &gt; pages 121ff." xr:uid="{246C3907-E34B-4357-8FCD-60D1EF60B0CC}"/>
    <hyperlink ref="D136" r:id="rId86" display="https://www.procredit-holding.com/downloads/" xr:uid="{1DB4E4ED-6DF9-427C-A698-E46FD0FE968C}"/>
    <hyperlink ref="D138" r:id="rId87" display="&gt; Annual Report 2024, Group Sustainability Statement &gt; General Disclosures, Governance &gt; pages 121ff." xr:uid="{D7E47B92-DD18-4B34-8744-A80A95000506}"/>
    <hyperlink ref="D148" r:id="rId88" display="&gt; Annual Report 2024, Group Sustainability Statement &gt; General Disclosures, Governance &gt; pages 121ff." xr:uid="{E9C0DCA6-E59D-4108-981F-3149E8E5F394}"/>
    <hyperlink ref="D150" r:id="rId89" display="https://www.procredit-holding.com/downloads/" xr:uid="{61A2DD4B-5B80-4B9D-9913-A766EBCFC3DD}"/>
    <hyperlink ref="D155" r:id="rId90" display="&gt; Annual Report 2024, Group Sustainability Statement &gt; General Disclosures, Governance &gt; pages 121ff." xr:uid="{F2A4A1D6-DA7C-4669-884D-719F34641F57}"/>
    <hyperlink ref="D162" r:id="rId91" display="&gt; Annual Report 2024, Group Sustainability Statement &gt; General Disclosures, Governance &gt; pages 121ff." xr:uid="{6CF85C0D-7F1F-4AD7-A464-82DD5A67F120}"/>
    <hyperlink ref="D167" r:id="rId92" display="https://www.procredit-holding.com/downloads/" xr:uid="{847062C1-E233-457F-B2DF-65DE455622EC}"/>
    <hyperlink ref="D169" r:id="rId93" display="&gt; Annual Report 2024, Group Sustainability Statement &gt; General Disclosures, Governance &gt; pages 121ff." xr:uid="{54A449D2-2E8D-40B1-BA99-9303410764E0}"/>
    <hyperlink ref="D177" r:id="rId94" display="https://www.procredit-holding.com/downloads/" xr:uid="{7B8A8BAC-B201-42A8-82F0-32970FF0CD45}"/>
    <hyperlink ref="D179" r:id="rId95" display="&gt; Annual Report 2024, Group Sustainability Statement &gt; General Disclosures, Governance &gt; pages 121ff." xr:uid="{F9F0C485-ED9C-4A59-ADE2-414C76590BFA}"/>
    <hyperlink ref="D184" r:id="rId96" display="https://www.procredit-holding.com/downloads/" xr:uid="{D3DE133F-7348-4CCE-8271-2748E1441133}"/>
    <hyperlink ref="D186" r:id="rId97" display="&gt; Annual Report 2024, Group Sustainability Statement &gt; General Disclosures, Governance &gt; pages 121ff." xr:uid="{8B879F92-06E0-4009-B433-122BB2B09982}"/>
    <hyperlink ref="D194" r:id="rId98" display="&gt; Annual Report 2024, Group Sustainability Statement &gt; General Disclosures, Governance &gt; pages 121ff." xr:uid="{6FCDBCAF-DD39-4571-8400-A73E649579FB}"/>
    <hyperlink ref="D208" r:id="rId99" display="&gt; Code of conduct: Exclusion list" xr:uid="{A05ABFF2-F5F8-4252-B16B-2183666BF04F}"/>
    <hyperlink ref="D207" r:id="rId100" display="&gt; Annual Report 2024, Group Sustainability Statement &gt; General Disclosures, Governance &gt; pages 121ff." xr:uid="{3D4B7B1D-85F5-453B-98D7-CF6D41923B0A}"/>
    <hyperlink ref="D214" r:id="rId101" display="&gt; Annual Report 2024, Group Sustainability Statement &gt; General Disclosures, Governance &gt; pages 121ff." xr:uid="{DB38CE11-2DB7-4A26-ABA2-75DC0E1378BE}"/>
    <hyperlink ref="D226" r:id="rId102" xr:uid="{FA922EA8-0CE2-4425-9620-AA583B143EC2}"/>
    <hyperlink ref="D225" r:id="rId103" display="&gt; Annual Report 2024, Group Sustainability Statement &gt; General Disclosures, Governance &gt; pages 121ff." xr:uid="{A68B43F1-A7A5-4EF7-A1C9-0477313D7EB9}"/>
    <hyperlink ref="D142" r:id="rId104" display="&gt; Annual Report 2024, Group Sustainability Statement &gt; General Disclosures, Governance &gt; pages 121ff." xr:uid="{0A2AD059-3279-4C74-8701-CA5C1BE0A611}"/>
    <hyperlink ref="D145" r:id="rId105" display="&gt; Annual Report 2024, Group Sustainability Statement &gt; General Disclosures, Governance &gt; pages 121ff." xr:uid="{3B728783-4559-4B8E-AF14-3C4C7BF0FCDC}"/>
    <hyperlink ref="D157" r:id="rId106" xr:uid="{CA176876-D412-4263-9B6E-95628454B554}"/>
    <hyperlink ref="D209" r:id="rId107" xr:uid="{6646F4FD-8158-4EE3-AB4B-B940902D8AFB}"/>
    <hyperlink ref="D195" r:id="rId108" xr:uid="{9556A634-5D69-4BD2-9237-8BE8FE3FDE55}"/>
    <hyperlink ref="D201" r:id="rId109" xr:uid="{FD3787DA-A643-446B-8BEF-185A8441A109}"/>
    <hyperlink ref="D216" r:id="rId110" xr:uid="{A4863F39-BE43-4929-BB8E-1EEF412A0C5D}"/>
    <hyperlink ref="D75" r:id="rId111" xr:uid="{ABCB07E6-405B-4A66-95B1-253D54C3BB56}"/>
    <hyperlink ref="D79" r:id="rId112" xr:uid="{6C20F357-4A25-4512-98EF-C2E654C157E9}"/>
    <hyperlink ref="D163" r:id="rId113" display="&gt; Our approach to staff (incl. ProCredit Group Statement on Human Rights)" xr:uid="{E45C8479-514C-4439-9687-83BBE3AE6B87}"/>
    <hyperlink ref="D170" r:id="rId114" display="&gt; Our approach to staff (incl. ProCredit Group Statement on Human Rights)" xr:uid="{3413674E-72EE-4F49-A4B6-540D6343A4AD}"/>
    <hyperlink ref="D173" r:id="rId115" display="&gt; Our approach to staff (incl. ProCredit Group Statement on Human Rights)" xr:uid="{0958567C-B757-4A6B-8A80-F82CE642FF90}"/>
    <hyperlink ref="D180" r:id="rId116" display="&gt; Our approach to staff (incl. ProCredit Group Statement on Human Rights)" xr:uid="{BDAC9128-912E-4A24-B3D5-BAAB5BA27897}"/>
  </hyperlinks>
  <pageMargins left="0.7" right="0.7" top="0.75" bottom="0.75" header="0.3" footer="0.3"/>
  <pageSetup paperSize="9" orientation="portrait" r:id="rId117"/>
  <headerFooter>
    <oddHeader>&amp;C&amp;"Calibri"&amp;11&amp;K000000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035F-424E-46A3-81C5-2DA5F1820280}">
  <sheetPr>
    <tabColor rgb="FF004F95"/>
    <pageSetUpPr fitToPage="1"/>
  </sheetPr>
  <dimension ref="A1:AF52"/>
  <sheetViews>
    <sheetView showGridLines="0" zoomScale="99" zoomScaleNormal="60" workbookViewId="0">
      <pane ySplit="2" topLeftCell="A25" activePane="bottomLeft" state="frozen"/>
      <selection pane="bottomLeft" activeCell="A60" sqref="A60"/>
    </sheetView>
  </sheetViews>
  <sheetFormatPr defaultColWidth="8.5703125" defaultRowHeight="14.25"/>
  <cols>
    <col min="1" max="1" width="17" style="77" bestFit="1" customWidth="1"/>
    <col min="2" max="2" width="53.42578125" style="51" customWidth="1"/>
    <col min="3" max="17" width="15.5703125" style="51" customWidth="1"/>
    <col min="18" max="22" width="10.42578125" style="51" customWidth="1"/>
    <col min="23" max="16384" width="8.5703125" style="77"/>
  </cols>
  <sheetData>
    <row r="1" spans="1:32" ht="15">
      <c r="A1" s="26" t="s">
        <v>27</v>
      </c>
    </row>
    <row r="2" spans="1:32" ht="15">
      <c r="A2" s="26" t="s">
        <v>85</v>
      </c>
    </row>
    <row r="3" spans="1:32" ht="18" customHeight="1">
      <c r="B3" s="73" t="s">
        <v>30</v>
      </c>
      <c r="C3" s="16"/>
      <c r="D3" s="16"/>
      <c r="E3" s="16"/>
      <c r="F3" s="16"/>
      <c r="G3" s="16" t="s">
        <v>86</v>
      </c>
      <c r="H3" s="11"/>
      <c r="I3" s="11"/>
      <c r="J3" s="11"/>
      <c r="K3" s="16"/>
      <c r="L3" s="16"/>
      <c r="M3" s="16"/>
      <c r="N3" s="16"/>
      <c r="O3" s="16"/>
      <c r="P3" s="16"/>
      <c r="Q3" s="16"/>
      <c r="R3" s="16"/>
      <c r="S3" s="16"/>
      <c r="T3" s="11"/>
      <c r="U3" s="11"/>
      <c r="V3" s="11"/>
    </row>
    <row r="4" spans="1:32">
      <c r="B4" s="11"/>
      <c r="C4" s="16"/>
      <c r="D4" s="16"/>
      <c r="E4" s="16"/>
      <c r="F4" s="16"/>
      <c r="G4" s="16"/>
      <c r="H4" s="16"/>
      <c r="I4" s="16"/>
      <c r="J4" s="16"/>
      <c r="K4" s="16"/>
      <c r="L4" s="16"/>
      <c r="M4" s="16"/>
      <c r="N4" s="16"/>
      <c r="O4" s="16"/>
      <c r="P4" s="16"/>
      <c r="Q4" s="16"/>
      <c r="R4" s="16"/>
      <c r="S4" s="16"/>
      <c r="T4" s="11"/>
      <c r="U4" s="11"/>
      <c r="V4" s="11"/>
    </row>
    <row r="5" spans="1:32" s="71" customFormat="1" ht="18" customHeight="1">
      <c r="B5" s="952" t="s">
        <v>87</v>
      </c>
      <c r="C5" s="953"/>
      <c r="D5" s="953"/>
      <c r="E5" s="953"/>
      <c r="F5" s="953"/>
      <c r="G5" s="953"/>
      <c r="H5" s="953"/>
      <c r="I5" s="953"/>
      <c r="J5" s="953"/>
      <c r="K5" s="953"/>
      <c r="L5" s="953"/>
      <c r="M5" s="953"/>
      <c r="N5" s="953"/>
      <c r="O5" s="953"/>
      <c r="P5" s="953"/>
      <c r="Q5" s="954"/>
      <c r="R5" s="92"/>
      <c r="S5" s="92"/>
      <c r="T5" s="92"/>
      <c r="U5" s="92"/>
      <c r="V5" s="92"/>
    </row>
    <row r="6" spans="1:32" ht="15" customHeight="1">
      <c r="B6" s="921" t="s">
        <v>29</v>
      </c>
      <c r="C6" s="923" t="s">
        <v>88</v>
      </c>
      <c r="D6" s="919"/>
      <c r="E6" s="919"/>
      <c r="F6" s="919" t="s">
        <v>89</v>
      </c>
      <c r="G6" s="919"/>
      <c r="H6" s="919"/>
      <c r="I6" s="919" t="s">
        <v>90</v>
      </c>
      <c r="J6" s="919"/>
      <c r="K6" s="919"/>
      <c r="L6" s="919" t="s">
        <v>91</v>
      </c>
      <c r="M6" s="919"/>
      <c r="N6" s="920"/>
      <c r="O6" s="923" t="s">
        <v>92</v>
      </c>
      <c r="P6" s="919"/>
      <c r="Q6" s="919"/>
      <c r="R6" s="58"/>
      <c r="S6" s="58"/>
      <c r="T6" s="58"/>
      <c r="U6" s="58"/>
      <c r="V6" s="58"/>
    </row>
    <row r="7" spans="1:32" ht="15" customHeight="1">
      <c r="B7" s="921"/>
      <c r="C7" s="104" t="s">
        <v>93</v>
      </c>
      <c r="D7" s="104" t="s">
        <v>94</v>
      </c>
      <c r="E7" s="105" t="s">
        <v>95</v>
      </c>
      <c r="F7" s="104" t="s">
        <v>93</v>
      </c>
      <c r="G7" s="104" t="s">
        <v>94</v>
      </c>
      <c r="H7" s="105" t="s">
        <v>95</v>
      </c>
      <c r="I7" s="104" t="s">
        <v>93</v>
      </c>
      <c r="J7" s="104" t="s">
        <v>94</v>
      </c>
      <c r="K7" s="105" t="s">
        <v>95</v>
      </c>
      <c r="L7" s="104" t="s">
        <v>93</v>
      </c>
      <c r="M7" s="104" t="s">
        <v>94</v>
      </c>
      <c r="N7" s="105" t="s">
        <v>95</v>
      </c>
      <c r="O7" s="104" t="s">
        <v>93</v>
      </c>
      <c r="P7" s="104" t="s">
        <v>94</v>
      </c>
      <c r="Q7" s="105" t="s">
        <v>95</v>
      </c>
      <c r="R7" s="58"/>
      <c r="S7" s="58"/>
      <c r="T7" s="58"/>
      <c r="U7" s="58"/>
      <c r="V7" s="58"/>
    </row>
    <row r="8" spans="1:32" ht="15" customHeight="1">
      <c r="B8" s="283" t="s">
        <v>96</v>
      </c>
      <c r="C8" s="279">
        <v>7</v>
      </c>
      <c r="D8" s="202">
        <v>7</v>
      </c>
      <c r="E8" s="286">
        <v>7</v>
      </c>
      <c r="F8" s="202">
        <v>3</v>
      </c>
      <c r="G8" s="851">
        <v>3</v>
      </c>
      <c r="H8" s="852">
        <v>3</v>
      </c>
      <c r="I8" s="279">
        <v>1</v>
      </c>
      <c r="J8" s="202">
        <v>1</v>
      </c>
      <c r="K8" s="286">
        <v>1</v>
      </c>
      <c r="L8" s="279">
        <v>1</v>
      </c>
      <c r="M8" s="202">
        <v>1</v>
      </c>
      <c r="N8" s="286">
        <v>1</v>
      </c>
      <c r="O8" s="279">
        <v>12</v>
      </c>
      <c r="P8" s="202">
        <v>12</v>
      </c>
      <c r="Q8" s="286">
        <f t="shared" ref="Q8:Q13" si="0">SUM(N8,K8,H8,E8)</f>
        <v>12</v>
      </c>
      <c r="R8" s="58"/>
      <c r="S8" s="58"/>
      <c r="T8" s="58"/>
      <c r="U8" s="58"/>
      <c r="V8" s="58"/>
      <c r="W8" s="58"/>
      <c r="X8" s="58"/>
      <c r="Y8" s="58"/>
      <c r="Z8" s="58"/>
      <c r="AA8" s="58"/>
      <c r="AB8" s="58"/>
      <c r="AC8" s="58"/>
      <c r="AD8" s="58"/>
      <c r="AF8" s="58"/>
    </row>
    <row r="9" spans="1:32" ht="15" customHeight="1">
      <c r="B9" s="283" t="s">
        <v>97</v>
      </c>
      <c r="C9" s="279">
        <v>2</v>
      </c>
      <c r="D9" s="202">
        <v>2</v>
      </c>
      <c r="E9" s="286">
        <v>3</v>
      </c>
      <c r="F9" s="202">
        <v>1</v>
      </c>
      <c r="G9" s="202">
        <v>1</v>
      </c>
      <c r="H9" s="852">
        <v>1</v>
      </c>
      <c r="I9" s="279">
        <v>0</v>
      </c>
      <c r="J9" s="202">
        <v>0</v>
      </c>
      <c r="K9" s="286">
        <v>0</v>
      </c>
      <c r="L9" s="279">
        <v>3</v>
      </c>
      <c r="M9" s="202">
        <v>3</v>
      </c>
      <c r="N9" s="286">
        <v>3</v>
      </c>
      <c r="O9" s="279">
        <v>6</v>
      </c>
      <c r="P9" s="202">
        <v>6</v>
      </c>
      <c r="Q9" s="286">
        <f t="shared" si="0"/>
        <v>7</v>
      </c>
      <c r="R9" s="58"/>
      <c r="S9" s="58"/>
      <c r="T9" s="58"/>
      <c r="U9" s="58"/>
      <c r="V9" s="58"/>
      <c r="W9" s="58"/>
      <c r="X9" s="58"/>
      <c r="Y9" s="58"/>
      <c r="Z9" s="58"/>
      <c r="AA9" s="58"/>
      <c r="AB9" s="58"/>
      <c r="AC9" s="58"/>
      <c r="AD9" s="58"/>
      <c r="AF9" s="58"/>
    </row>
    <row r="10" spans="1:32" ht="15" customHeight="1">
      <c r="B10" s="283" t="s">
        <v>98</v>
      </c>
      <c r="C10" s="279">
        <v>28</v>
      </c>
      <c r="D10" s="202">
        <v>70</v>
      </c>
      <c r="E10" s="286">
        <v>84</v>
      </c>
      <c r="F10" s="202">
        <v>10</v>
      </c>
      <c r="G10" s="202">
        <v>13</v>
      </c>
      <c r="H10" s="286">
        <v>16</v>
      </c>
      <c r="I10" s="279">
        <v>4</v>
      </c>
      <c r="J10" s="202">
        <v>6</v>
      </c>
      <c r="K10" s="286">
        <v>6</v>
      </c>
      <c r="L10" s="279">
        <v>1</v>
      </c>
      <c r="M10" s="202">
        <v>1</v>
      </c>
      <c r="N10" s="286">
        <v>1</v>
      </c>
      <c r="O10" s="279">
        <v>43</v>
      </c>
      <c r="P10" s="202">
        <v>90</v>
      </c>
      <c r="Q10" s="286">
        <f t="shared" si="0"/>
        <v>107</v>
      </c>
      <c r="R10" s="58"/>
      <c r="S10" s="58"/>
      <c r="T10" s="58"/>
      <c r="U10" s="58"/>
      <c r="V10" s="58"/>
      <c r="W10" s="58"/>
      <c r="X10" s="58"/>
      <c r="Y10" s="58"/>
      <c r="Z10" s="58"/>
      <c r="AA10" s="58"/>
      <c r="AB10" s="58"/>
      <c r="AC10" s="58"/>
      <c r="AD10" s="58"/>
      <c r="AF10" s="58"/>
    </row>
    <row r="11" spans="1:32" ht="15" customHeight="1">
      <c r="B11" s="284" t="s">
        <v>99</v>
      </c>
      <c r="C11" s="279">
        <v>28</v>
      </c>
      <c r="D11" s="202">
        <v>31</v>
      </c>
      <c r="E11" s="286">
        <v>35</v>
      </c>
      <c r="F11" s="202">
        <v>10</v>
      </c>
      <c r="G11" s="202">
        <v>9</v>
      </c>
      <c r="H11" s="286">
        <v>10</v>
      </c>
      <c r="I11" s="279">
        <v>4</v>
      </c>
      <c r="J11" s="202">
        <v>5</v>
      </c>
      <c r="K11" s="286">
        <v>5</v>
      </c>
      <c r="L11" s="279">
        <v>1</v>
      </c>
      <c r="M11" s="202">
        <v>1</v>
      </c>
      <c r="N11" s="286">
        <v>1</v>
      </c>
      <c r="O11" s="279">
        <v>43</v>
      </c>
      <c r="P11" s="202">
        <v>46</v>
      </c>
      <c r="Q11" s="286">
        <f t="shared" si="0"/>
        <v>51</v>
      </c>
      <c r="R11" s="58"/>
      <c r="S11" s="58"/>
      <c r="T11" s="58"/>
      <c r="U11" s="58"/>
      <c r="V11" s="58"/>
      <c r="W11" s="58"/>
      <c r="X11" s="58"/>
      <c r="Y11" s="58"/>
      <c r="Z11" s="58"/>
      <c r="AA11" s="58"/>
      <c r="AB11" s="58"/>
      <c r="AC11" s="58"/>
      <c r="AD11" s="58"/>
      <c r="AF11" s="58"/>
    </row>
    <row r="12" spans="1:32" ht="15" customHeight="1">
      <c r="B12" s="284" t="s">
        <v>100</v>
      </c>
      <c r="C12" s="279">
        <v>0</v>
      </c>
      <c r="D12" s="202">
        <v>39</v>
      </c>
      <c r="E12" s="286">
        <v>49</v>
      </c>
      <c r="F12" s="202">
        <v>0</v>
      </c>
      <c r="G12" s="202">
        <v>4</v>
      </c>
      <c r="H12" s="286">
        <v>6</v>
      </c>
      <c r="I12" s="279">
        <v>0</v>
      </c>
      <c r="J12" s="202">
        <v>1</v>
      </c>
      <c r="K12" s="286">
        <v>1</v>
      </c>
      <c r="L12" s="279">
        <v>0</v>
      </c>
      <c r="M12" s="202">
        <v>0</v>
      </c>
      <c r="N12" s="286">
        <v>0</v>
      </c>
      <c r="O12" s="279">
        <v>0</v>
      </c>
      <c r="P12" s="202">
        <v>44</v>
      </c>
      <c r="Q12" s="286">
        <f t="shared" si="0"/>
        <v>56</v>
      </c>
      <c r="R12" s="58"/>
      <c r="S12" s="58"/>
      <c r="T12" s="58"/>
      <c r="U12" s="58"/>
      <c r="V12" s="58"/>
      <c r="W12" s="58"/>
      <c r="X12" s="58"/>
      <c r="Y12" s="58"/>
      <c r="Z12" s="58"/>
      <c r="AA12" s="58"/>
      <c r="AB12" s="58"/>
      <c r="AC12" s="58"/>
      <c r="AD12" s="58"/>
      <c r="AF12" s="58"/>
    </row>
    <row r="13" spans="1:32" ht="15" customHeight="1">
      <c r="B13" s="285" t="s">
        <v>101</v>
      </c>
      <c r="C13" s="279">
        <v>40</v>
      </c>
      <c r="D13" s="202">
        <v>11</v>
      </c>
      <c r="E13" s="286">
        <v>8</v>
      </c>
      <c r="F13" s="202">
        <v>10</v>
      </c>
      <c r="G13" s="202">
        <v>8</v>
      </c>
      <c r="H13" s="286">
        <v>5</v>
      </c>
      <c r="I13" s="279">
        <v>3</v>
      </c>
      <c r="J13" s="202">
        <v>5</v>
      </c>
      <c r="K13" s="286">
        <v>5</v>
      </c>
      <c r="L13" s="279">
        <v>0</v>
      </c>
      <c r="M13" s="202">
        <v>0</v>
      </c>
      <c r="N13" s="286">
        <v>0</v>
      </c>
      <c r="O13" s="279">
        <v>53</v>
      </c>
      <c r="P13" s="202">
        <v>24</v>
      </c>
      <c r="Q13" s="286">
        <f t="shared" si="0"/>
        <v>18</v>
      </c>
      <c r="R13" s="58"/>
      <c r="S13" s="58"/>
      <c r="T13" s="58"/>
      <c r="U13" s="58"/>
      <c r="V13" s="58"/>
      <c r="W13" s="58"/>
      <c r="X13" s="58"/>
      <c r="Y13" s="58"/>
      <c r="Z13" s="58"/>
      <c r="AA13" s="58"/>
      <c r="AB13" s="58"/>
      <c r="AC13" s="58"/>
      <c r="AD13" s="58"/>
      <c r="AF13" s="58"/>
    </row>
    <row r="14" spans="1:32" ht="15" customHeight="1">
      <c r="B14" s="283" t="s">
        <v>102</v>
      </c>
      <c r="C14" s="280">
        <v>2047</v>
      </c>
      <c r="D14" s="203">
        <v>2688</v>
      </c>
      <c r="E14" s="287">
        <v>2816</v>
      </c>
      <c r="F14" s="203">
        <v>775</v>
      </c>
      <c r="G14" s="555">
        <v>983</v>
      </c>
      <c r="H14" s="287">
        <v>987</v>
      </c>
      <c r="I14" s="280">
        <v>336</v>
      </c>
      <c r="J14" s="203">
        <v>353</v>
      </c>
      <c r="K14" s="287">
        <v>331</v>
      </c>
      <c r="L14" s="280">
        <v>793</v>
      </c>
      <c r="M14" s="203">
        <v>665</v>
      </c>
      <c r="N14" s="287">
        <v>526</v>
      </c>
      <c r="O14" s="280">
        <v>3951</v>
      </c>
      <c r="P14" s="203">
        <v>4689</v>
      </c>
      <c r="Q14" s="287">
        <f t="shared" ref="Q14" si="1">SUM(N14,K14,H14,E14)</f>
        <v>4660</v>
      </c>
      <c r="R14" s="58"/>
      <c r="S14" s="58"/>
      <c r="T14" s="58"/>
      <c r="U14" s="58"/>
      <c r="V14" s="58"/>
      <c r="W14" s="58"/>
      <c r="X14" s="58"/>
      <c r="Y14" s="58"/>
      <c r="Z14" s="58"/>
      <c r="AA14" s="58"/>
      <c r="AB14" s="58"/>
      <c r="AC14" s="58"/>
      <c r="AD14" s="58"/>
      <c r="AF14" s="58"/>
    </row>
    <row r="15" spans="1:32" ht="15" customHeight="1">
      <c r="B15" s="106"/>
      <c r="C15" s="107"/>
      <c r="D15" s="107"/>
      <c r="E15" s="107"/>
      <c r="F15" s="107"/>
      <c r="G15" s="107"/>
      <c r="H15" s="107"/>
      <c r="I15" s="107"/>
      <c r="J15" s="107"/>
      <c r="K15" s="107"/>
      <c r="L15" s="107"/>
      <c r="M15" s="107"/>
      <c r="N15" s="107"/>
      <c r="O15" s="107"/>
      <c r="P15" s="107"/>
      <c r="Q15" s="107"/>
      <c r="R15" s="16"/>
      <c r="S15" s="58"/>
      <c r="T15" s="11"/>
      <c r="U15" s="11"/>
      <c r="V15" s="11"/>
    </row>
    <row r="16" spans="1:32" ht="35.25" customHeight="1">
      <c r="B16" s="124" t="s">
        <v>103</v>
      </c>
      <c r="C16" s="910" t="s">
        <v>1102</v>
      </c>
      <c r="D16" s="910"/>
      <c r="E16" s="910"/>
      <c r="F16" s="910"/>
      <c r="G16" s="910"/>
      <c r="H16" s="910"/>
      <c r="I16" s="910"/>
      <c r="J16" s="910"/>
      <c r="K16" s="910"/>
      <c r="L16" s="910"/>
      <c r="M16" s="910"/>
      <c r="N16" s="910"/>
      <c r="O16" s="910"/>
      <c r="P16" s="910"/>
      <c r="Q16" s="910"/>
      <c r="R16" s="58"/>
      <c r="S16" s="58"/>
      <c r="T16" s="58"/>
      <c r="U16" s="58"/>
      <c r="V16" s="58"/>
    </row>
    <row r="17" spans="1:27" ht="15" customHeight="1">
      <c r="B17" s="110" t="s">
        <v>104</v>
      </c>
      <c r="C17" s="955" t="s">
        <v>105</v>
      </c>
      <c r="D17" s="955"/>
      <c r="E17" s="955"/>
      <c r="F17" s="955"/>
      <c r="G17" s="955"/>
      <c r="H17" s="955"/>
      <c r="I17" s="955"/>
      <c r="J17" s="955"/>
      <c r="K17" s="955"/>
      <c r="L17" s="955"/>
      <c r="M17" s="955"/>
      <c r="N17" s="955"/>
      <c r="O17" s="955"/>
      <c r="P17" s="955"/>
      <c r="Q17" s="955"/>
      <c r="R17" s="58"/>
      <c r="S17" s="58"/>
      <c r="T17" s="58"/>
      <c r="U17" s="58"/>
      <c r="V17" s="58"/>
    </row>
    <row r="18" spans="1:27" ht="15" customHeight="1">
      <c r="B18" s="110" t="s">
        <v>106</v>
      </c>
      <c r="C18" s="955" t="s">
        <v>107</v>
      </c>
      <c r="D18" s="955"/>
      <c r="E18" s="955"/>
      <c r="F18" s="955"/>
      <c r="G18" s="955"/>
      <c r="H18" s="955"/>
      <c r="I18" s="955"/>
      <c r="J18" s="955"/>
      <c r="K18" s="955"/>
      <c r="L18" s="955"/>
      <c r="M18" s="955"/>
      <c r="N18" s="955"/>
      <c r="O18" s="955"/>
      <c r="P18" s="955"/>
      <c r="Q18" s="955"/>
      <c r="R18" s="58"/>
      <c r="S18" s="58"/>
      <c r="T18" s="58"/>
      <c r="U18" s="58"/>
      <c r="V18" s="58"/>
    </row>
    <row r="19" spans="1:27" ht="14.85" customHeight="1">
      <c r="B19" s="11"/>
      <c r="C19" s="16"/>
      <c r="D19" s="16"/>
      <c r="E19" s="16"/>
      <c r="F19" s="16"/>
      <c r="G19" s="16"/>
      <c r="H19" s="16"/>
      <c r="I19" s="16"/>
      <c r="J19" s="16"/>
      <c r="K19" s="16"/>
      <c r="L19" s="16"/>
      <c r="M19" s="16"/>
      <c r="N19" s="16"/>
      <c r="O19" s="16"/>
      <c r="P19" s="16"/>
      <c r="Q19" s="16"/>
      <c r="R19" s="16"/>
      <c r="S19" s="58"/>
      <c r="T19" s="11"/>
      <c r="U19" s="11"/>
      <c r="V19" s="11"/>
    </row>
    <row r="20" spans="1:27" ht="14.85" customHeight="1">
      <c r="B20" s="11"/>
      <c r="C20" s="16"/>
      <c r="D20" s="16"/>
      <c r="E20" s="46"/>
      <c r="F20" s="16"/>
      <c r="G20" s="16"/>
      <c r="H20" s="46"/>
      <c r="I20" s="16"/>
      <c r="J20" s="16"/>
      <c r="K20" s="46"/>
      <c r="L20" s="16"/>
      <c r="M20" s="16"/>
      <c r="N20" s="46"/>
      <c r="O20" s="16"/>
      <c r="P20" s="16"/>
      <c r="Q20" s="16"/>
      <c r="R20" s="16"/>
      <c r="S20" s="58"/>
      <c r="T20" s="11"/>
      <c r="U20" s="11"/>
      <c r="V20" s="11"/>
    </row>
    <row r="21" spans="1:27" s="71" customFormat="1" ht="18" customHeight="1">
      <c r="A21" s="77"/>
      <c r="B21" s="952" t="s">
        <v>108</v>
      </c>
      <c r="C21" s="953"/>
      <c r="D21" s="953"/>
      <c r="E21" s="953"/>
      <c r="F21" s="953"/>
      <c r="G21" s="953"/>
      <c r="H21" s="953"/>
      <c r="I21" s="953"/>
      <c r="J21" s="953"/>
      <c r="K21" s="953"/>
      <c r="L21" s="953"/>
      <c r="M21" s="953"/>
      <c r="N21" s="953"/>
      <c r="O21" s="953"/>
      <c r="P21" s="953"/>
      <c r="Q21" s="954"/>
      <c r="R21" s="92"/>
      <c r="S21" s="92"/>
      <c r="T21" s="92"/>
      <c r="U21" s="92"/>
      <c r="V21" s="92"/>
    </row>
    <row r="22" spans="1:27" ht="15" customHeight="1">
      <c r="B22" s="921" t="s">
        <v>29</v>
      </c>
      <c r="C22" s="923" t="s">
        <v>88</v>
      </c>
      <c r="D22" s="919"/>
      <c r="E22" s="919"/>
      <c r="F22" s="919" t="s">
        <v>89</v>
      </c>
      <c r="G22" s="919"/>
      <c r="H22" s="919"/>
      <c r="I22" s="919" t="s">
        <v>90</v>
      </c>
      <c r="J22" s="919"/>
      <c r="K22" s="919"/>
      <c r="L22" s="919" t="s">
        <v>91</v>
      </c>
      <c r="M22" s="919"/>
      <c r="N22" s="920"/>
      <c r="O22" s="923" t="s">
        <v>92</v>
      </c>
      <c r="P22" s="919"/>
      <c r="Q22" s="919"/>
      <c r="S22" s="58"/>
      <c r="W22" s="51"/>
    </row>
    <row r="23" spans="1:27" ht="15" customHeight="1">
      <c r="B23" s="921"/>
      <c r="C23" s="104" t="s">
        <v>93</v>
      </c>
      <c r="D23" s="104" t="s">
        <v>94</v>
      </c>
      <c r="E23" s="105" t="s">
        <v>95</v>
      </c>
      <c r="F23" s="104" t="s">
        <v>93</v>
      </c>
      <c r="G23" s="104" t="s">
        <v>94</v>
      </c>
      <c r="H23" s="105" t="s">
        <v>95</v>
      </c>
      <c r="I23" s="104" t="s">
        <v>93</v>
      </c>
      <c r="J23" s="104" t="s">
        <v>94</v>
      </c>
      <c r="K23" s="105" t="s">
        <v>95</v>
      </c>
      <c r="L23" s="104" t="s">
        <v>93</v>
      </c>
      <c r="M23" s="104" t="s">
        <v>94</v>
      </c>
      <c r="N23" s="105" t="s">
        <v>95</v>
      </c>
      <c r="O23" s="104" t="s">
        <v>93</v>
      </c>
      <c r="P23" s="104" t="s">
        <v>94</v>
      </c>
      <c r="Q23" s="105" t="s">
        <v>95</v>
      </c>
      <c r="S23" s="58"/>
      <c r="W23" s="51"/>
    </row>
    <row r="24" spans="1:27" ht="15" customHeight="1">
      <c r="B24" s="956" t="s">
        <v>31</v>
      </c>
      <c r="C24" s="957"/>
      <c r="D24" s="957"/>
      <c r="E24" s="957"/>
      <c r="F24" s="957"/>
      <c r="G24" s="957"/>
      <c r="H24" s="957"/>
      <c r="I24" s="957"/>
      <c r="J24" s="957"/>
      <c r="K24" s="957"/>
      <c r="L24" s="957"/>
      <c r="M24" s="957"/>
      <c r="N24" s="957"/>
      <c r="O24" s="957"/>
      <c r="P24" s="957"/>
      <c r="Q24" s="958"/>
      <c r="R24" s="58"/>
      <c r="S24" s="58"/>
      <c r="T24" s="58"/>
      <c r="U24" s="58"/>
      <c r="V24" s="58"/>
      <c r="W24" s="58"/>
      <c r="X24" s="58"/>
      <c r="Y24" s="58"/>
      <c r="Z24" s="58"/>
      <c r="AA24" s="58"/>
    </row>
    <row r="25" spans="1:27" ht="15" customHeight="1">
      <c r="B25" s="283" t="s">
        <v>109</v>
      </c>
      <c r="C25" s="281">
        <v>6711.214798</v>
      </c>
      <c r="D25" s="205">
        <v>7391.7934188100007</v>
      </c>
      <c r="E25" s="288">
        <v>8273.9894617700011</v>
      </c>
      <c r="F25" s="205">
        <v>1601.04358136</v>
      </c>
      <c r="G25" s="205">
        <v>1868.86810679</v>
      </c>
      <c r="H25" s="288">
        <v>2023.3159303699999</v>
      </c>
      <c r="I25" s="205">
        <v>593.08275766999998</v>
      </c>
      <c r="J25" s="205">
        <v>696.41820179999991</v>
      </c>
      <c r="K25" s="288">
        <v>598.18360910999991</v>
      </c>
      <c r="L25" s="205">
        <v>843.62505311999996</v>
      </c>
      <c r="M25" s="205">
        <v>794.53506602999994</v>
      </c>
      <c r="N25" s="288">
        <v>699.88392716999988</v>
      </c>
      <c r="O25" s="205">
        <v>9748.9661901500003</v>
      </c>
      <c r="P25" s="205">
        <v>10751.614793430001</v>
      </c>
      <c r="Q25" s="287">
        <f t="shared" ref="Q25:Q27" si="2">SUM(N25,K25,H25,E25)</f>
        <v>11595.372928420002</v>
      </c>
      <c r="R25" s="58"/>
      <c r="S25" s="69"/>
      <c r="T25" s="58"/>
      <c r="U25" s="58"/>
      <c r="V25" s="58"/>
      <c r="W25" s="58"/>
      <c r="X25" s="58"/>
      <c r="Y25" s="58"/>
      <c r="Z25" s="58"/>
      <c r="AA25" s="58"/>
    </row>
    <row r="26" spans="1:27" ht="15" customHeight="1">
      <c r="B26" s="283" t="s">
        <v>110</v>
      </c>
      <c r="C26" s="281">
        <v>4626.3249954100002</v>
      </c>
      <c r="D26" s="205">
        <v>5304.0683187800005</v>
      </c>
      <c r="E26" s="288">
        <v>5958.8492709400007</v>
      </c>
      <c r="F26" s="205">
        <v>1075.2270219500001</v>
      </c>
      <c r="G26" s="205">
        <v>1187.9118333399999</v>
      </c>
      <c r="H26" s="288">
        <v>1308.6185116599997</v>
      </c>
      <c r="I26" s="205">
        <v>481.60707107000002</v>
      </c>
      <c r="J26" s="205">
        <v>479.34448386000003</v>
      </c>
      <c r="K26" s="288">
        <v>446.96125017000003</v>
      </c>
      <c r="L26" s="205">
        <v>43.316130829999999</v>
      </c>
      <c r="M26" s="205">
        <v>38.6880612</v>
      </c>
      <c r="N26" s="288">
        <v>38.028751710000002</v>
      </c>
      <c r="O26" s="205">
        <v>6226.4752192600008</v>
      </c>
      <c r="P26" s="205">
        <v>7010.01269718</v>
      </c>
      <c r="Q26" s="288">
        <f t="shared" si="2"/>
        <v>7752.4577844800006</v>
      </c>
      <c r="R26" s="853"/>
      <c r="S26" s="58"/>
      <c r="T26" s="58"/>
      <c r="U26" s="58"/>
      <c r="V26" s="58"/>
      <c r="W26" s="58"/>
      <c r="X26" s="58"/>
      <c r="Y26" s="58"/>
      <c r="Z26" s="58"/>
      <c r="AA26" s="58"/>
    </row>
    <row r="27" spans="1:27" ht="15" customHeight="1">
      <c r="B27" s="283" t="s">
        <v>111</v>
      </c>
      <c r="C27" s="281">
        <v>5326.9618912799997</v>
      </c>
      <c r="D27" s="205">
        <v>6001.8135966099999</v>
      </c>
      <c r="E27" s="288">
        <v>6817.3806666199998</v>
      </c>
      <c r="F27" s="205">
        <v>1266.63849508</v>
      </c>
      <c r="G27" s="205">
        <v>1511.4775625299999</v>
      </c>
      <c r="H27" s="288">
        <v>1560.18298553</v>
      </c>
      <c r="I27" s="205">
        <v>382.99579068000003</v>
      </c>
      <c r="J27" s="205">
        <v>517.56598729999996</v>
      </c>
      <c r="K27" s="288">
        <v>533.64576054999998</v>
      </c>
      <c r="L27" s="205">
        <v>277.63986789999996</v>
      </c>
      <c r="M27" s="205">
        <v>260.50117166999996</v>
      </c>
      <c r="N27" s="288">
        <v>225.02270887999998</v>
      </c>
      <c r="O27" s="205">
        <v>7254.2360449399994</v>
      </c>
      <c r="P27" s="205">
        <v>8291.3583181100003</v>
      </c>
      <c r="Q27" s="288">
        <f t="shared" si="2"/>
        <v>9136.2321215800002</v>
      </c>
      <c r="R27" s="679"/>
      <c r="S27" s="58"/>
      <c r="T27" s="58"/>
      <c r="U27" s="58"/>
      <c r="V27" s="58"/>
      <c r="W27" s="58"/>
      <c r="X27" s="58"/>
      <c r="Y27" s="58"/>
      <c r="Z27" s="58"/>
      <c r="AA27" s="58"/>
    </row>
    <row r="28" spans="1:27" ht="15" customHeight="1">
      <c r="B28" s="283" t="s">
        <v>112</v>
      </c>
      <c r="C28" s="282">
        <v>0.86847345442307156</v>
      </c>
      <c r="D28" s="206">
        <v>0.88374426053083244</v>
      </c>
      <c r="E28" s="289">
        <v>0.87406726458981032</v>
      </c>
      <c r="F28" s="206">
        <v>0.84888231814878601</v>
      </c>
      <c r="G28" s="206">
        <v>0.78592753395002657</v>
      </c>
      <c r="H28" s="289">
        <v>0.83875963507925166</v>
      </c>
      <c r="I28" s="206">
        <v>1.2574735356879978</v>
      </c>
      <c r="J28" s="206">
        <v>0.92615143889305585</v>
      </c>
      <c r="K28" s="289">
        <v>0.83756169956141147</v>
      </c>
      <c r="L28" s="206">
        <v>0.15601552888507195</v>
      </c>
      <c r="M28" s="206">
        <v>0.14851396234412953</v>
      </c>
      <c r="N28" s="289">
        <v>0.16899961741319167</v>
      </c>
      <c r="O28" s="206">
        <v>0.8583226656228139</v>
      </c>
      <c r="P28" s="206">
        <v>0.84546010776891867</v>
      </c>
      <c r="Q28" s="289">
        <v>0.84853993213553625</v>
      </c>
      <c r="R28" s="58"/>
      <c r="S28" s="58"/>
      <c r="T28" s="58"/>
      <c r="U28" s="58"/>
      <c r="V28" s="58"/>
      <c r="W28" s="58"/>
      <c r="X28" s="58"/>
      <c r="Y28" s="58"/>
      <c r="Z28" s="58"/>
      <c r="AA28" s="58"/>
    </row>
    <row r="29" spans="1:27" ht="15" customHeight="1">
      <c r="B29" s="283" t="s">
        <v>113</v>
      </c>
      <c r="C29" s="459">
        <v>94.709116850000001</v>
      </c>
      <c r="D29" s="460">
        <v>113.78053273</v>
      </c>
      <c r="E29" s="461">
        <v>98.869652639999998</v>
      </c>
      <c r="F29" s="460">
        <v>40.789830090000002</v>
      </c>
      <c r="G29" s="460">
        <v>37.916770240000005</v>
      </c>
      <c r="H29" s="461">
        <v>41.981957659999999</v>
      </c>
      <c r="I29" s="460">
        <v>-2.6340656299999998</v>
      </c>
      <c r="J29" s="460">
        <v>-5.4605358399999995</v>
      </c>
      <c r="K29" s="461">
        <v>-10.727011510000001</v>
      </c>
      <c r="L29" s="460">
        <v>61.183523630000003</v>
      </c>
      <c r="M29" s="460">
        <v>24.13793527</v>
      </c>
      <c r="N29" s="461">
        <v>-14.618383619999999</v>
      </c>
      <c r="O29" s="460">
        <v>113.37188429000001</v>
      </c>
      <c r="P29" s="460">
        <v>104.30880917</v>
      </c>
      <c r="Q29" s="461">
        <v>83.453698620000011</v>
      </c>
      <c r="R29" s="58"/>
      <c r="S29" s="58"/>
      <c r="T29" s="58"/>
      <c r="U29" s="58"/>
      <c r="V29" s="58"/>
      <c r="W29" s="58"/>
      <c r="X29" s="58"/>
      <c r="Y29" s="58"/>
      <c r="Z29" s="58"/>
      <c r="AA29" s="58"/>
    </row>
    <row r="30" spans="1:27" ht="15" customHeight="1">
      <c r="B30" s="283" t="s">
        <v>114</v>
      </c>
      <c r="C30" s="274">
        <v>0.14066015315812946</v>
      </c>
      <c r="D30" s="207">
        <v>0.15534983827258578</v>
      </c>
      <c r="E30" s="290">
        <v>0.12116604525127578</v>
      </c>
      <c r="F30" s="207">
        <v>0.19623540847130444</v>
      </c>
      <c r="G30" s="207">
        <v>0.15508943547866996</v>
      </c>
      <c r="H30" s="290">
        <v>0.15264292335005186</v>
      </c>
      <c r="I30" s="207">
        <v>-5.1563702867075734E-2</v>
      </c>
      <c r="J30" s="207">
        <v>-0.11476674698819209</v>
      </c>
      <c r="K30" s="290">
        <v>-0.26370074164145058</v>
      </c>
      <c r="L30" s="207">
        <v>7.9354994792399505E-2</v>
      </c>
      <c r="M30" s="207">
        <v>3.0343665471636798E-2</v>
      </c>
      <c r="N30" s="290">
        <v>-1.9124145734821123E-2</v>
      </c>
      <c r="O30" s="207">
        <v>0.12235100125630061</v>
      </c>
      <c r="P30" s="207">
        <v>0.10227903902145506</v>
      </c>
      <c r="Q30" s="290">
        <v>7.8361510067095311E-2</v>
      </c>
      <c r="R30" s="58"/>
      <c r="S30" s="58"/>
      <c r="T30" s="58"/>
      <c r="U30" s="58"/>
      <c r="V30" s="58"/>
      <c r="W30" s="58"/>
      <c r="X30" s="58"/>
      <c r="Y30" s="58"/>
      <c r="Z30" s="58"/>
      <c r="AA30" s="58"/>
    </row>
    <row r="31" spans="1:27" ht="15" customHeight="1">
      <c r="B31" s="283" t="s">
        <v>115</v>
      </c>
      <c r="C31" s="274">
        <v>1.2403870683166052E-2</v>
      </c>
      <c r="D31" s="207">
        <v>1.283507688597397E-2</v>
      </c>
      <c r="E31" s="290">
        <v>1.3580231642146333E-2</v>
      </c>
      <c r="F31" s="207">
        <v>3.3306950131069411E-3</v>
      </c>
      <c r="G31" s="207">
        <v>3.3781910217333573E-3</v>
      </c>
      <c r="H31" s="290">
        <v>2.7805177045456672E-3</v>
      </c>
      <c r="I31" s="207">
        <v>2.2305427070155445E-3</v>
      </c>
      <c r="J31" s="207">
        <v>2.8981916278935354E-3</v>
      </c>
      <c r="K31" s="290">
        <v>1.8821513490935382E-3</v>
      </c>
      <c r="L31" s="207">
        <v>0</v>
      </c>
      <c r="M31" s="207">
        <v>0</v>
      </c>
      <c r="N31" s="290">
        <v>0</v>
      </c>
      <c r="O31" s="207">
        <v>9.9638773489681212E-3</v>
      </c>
      <c r="P31" s="207">
        <v>1.0482199264711715E-2</v>
      </c>
      <c r="Q31" s="290">
        <v>1.1016175960562084E-2</v>
      </c>
      <c r="R31" s="58"/>
      <c r="S31" s="58"/>
      <c r="T31" s="58"/>
      <c r="U31" s="58"/>
      <c r="V31" s="58"/>
      <c r="W31" s="58"/>
      <c r="X31" s="58"/>
      <c r="Y31" s="58"/>
      <c r="Z31" s="58"/>
      <c r="AA31" s="58"/>
    </row>
    <row r="32" spans="1:27" ht="15" customHeight="1">
      <c r="B32" s="283" t="s">
        <v>116</v>
      </c>
      <c r="C32" s="274">
        <v>0.5440103466312336</v>
      </c>
      <c r="D32" s="207">
        <v>0.56399020279988599</v>
      </c>
      <c r="E32" s="290">
        <v>0.6096597500793276</v>
      </c>
      <c r="F32" s="207">
        <v>0.43865557803351579</v>
      </c>
      <c r="G32" s="207">
        <v>0.54512252514103066</v>
      </c>
      <c r="H32" s="290">
        <v>0.60415400108073891</v>
      </c>
      <c r="I32" s="207">
        <v>1.0129483538729211</v>
      </c>
      <c r="J32" s="207">
        <v>1.128277870663013</v>
      </c>
      <c r="K32" s="290">
        <v>1.3521604640912623</v>
      </c>
      <c r="L32" s="207">
        <v>0.60405591166132766</v>
      </c>
      <c r="M32" s="207">
        <v>0.839020277370775</v>
      </c>
      <c r="N32" s="290">
        <v>1.1041914161870419</v>
      </c>
      <c r="O32" s="207">
        <v>0.59872769344941434</v>
      </c>
      <c r="P32" s="207">
        <v>0.68146061952013259</v>
      </c>
      <c r="Q32" s="290">
        <v>0.7340150503448265</v>
      </c>
      <c r="R32" s="58"/>
      <c r="S32" s="58"/>
      <c r="T32" s="58"/>
      <c r="U32" s="58"/>
      <c r="V32" s="58"/>
      <c r="W32" s="58"/>
      <c r="X32" s="58"/>
      <c r="Y32" s="58"/>
      <c r="Z32" s="58"/>
      <c r="AA32" s="58"/>
    </row>
    <row r="33" spans="1:27" ht="15" customHeight="1">
      <c r="B33" s="77"/>
      <c r="C33" s="200"/>
      <c r="D33" s="200"/>
      <c r="E33" s="200"/>
      <c r="F33" s="200"/>
      <c r="G33" s="200"/>
      <c r="H33" s="200"/>
      <c r="I33" s="200"/>
      <c r="J33" s="200"/>
      <c r="K33" s="200"/>
      <c r="L33" s="200"/>
      <c r="M33" s="200"/>
      <c r="N33" s="200"/>
      <c r="O33" s="200"/>
      <c r="P33" s="200"/>
      <c r="Q33" s="200"/>
      <c r="R33" s="58"/>
      <c r="S33" s="58"/>
      <c r="T33" s="58"/>
      <c r="U33" s="58"/>
      <c r="V33" s="58"/>
      <c r="W33" s="58"/>
      <c r="X33" s="58"/>
      <c r="Y33" s="58"/>
      <c r="Z33" s="58"/>
      <c r="AA33" s="58"/>
    </row>
    <row r="34" spans="1:27" ht="15" customHeight="1">
      <c r="B34" s="110" t="s">
        <v>103</v>
      </c>
      <c r="C34" s="955" t="s">
        <v>117</v>
      </c>
      <c r="D34" s="955"/>
      <c r="E34" s="955"/>
      <c r="F34" s="955"/>
      <c r="G34" s="955"/>
      <c r="H34" s="955"/>
      <c r="I34" s="955"/>
      <c r="J34" s="955"/>
      <c r="K34" s="955"/>
      <c r="L34" s="955"/>
      <c r="M34" s="955"/>
      <c r="N34" s="955"/>
      <c r="O34" s="955"/>
      <c r="P34" s="955"/>
      <c r="Q34" s="955"/>
      <c r="R34" s="58"/>
      <c r="S34" s="58"/>
      <c r="T34" s="58"/>
      <c r="U34" s="58"/>
      <c r="V34" s="58"/>
      <c r="W34" s="58"/>
      <c r="X34" s="58"/>
      <c r="Y34" s="58"/>
      <c r="Z34" s="58"/>
      <c r="AA34" s="58"/>
    </row>
    <row r="35" spans="1:27" ht="15" customHeight="1">
      <c r="B35" s="110" t="s">
        <v>104</v>
      </c>
      <c r="C35" s="955" t="s">
        <v>118</v>
      </c>
      <c r="D35" s="955"/>
      <c r="E35" s="955"/>
      <c r="F35" s="955"/>
      <c r="G35" s="955"/>
      <c r="H35" s="955"/>
      <c r="I35" s="955"/>
      <c r="J35" s="955"/>
      <c r="K35" s="955"/>
      <c r="L35" s="955"/>
      <c r="M35" s="955"/>
      <c r="N35" s="955"/>
      <c r="O35" s="955"/>
      <c r="P35" s="955"/>
      <c r="Q35" s="955"/>
      <c r="R35" s="58"/>
      <c r="S35" s="58"/>
      <c r="T35" s="58"/>
      <c r="U35" s="58"/>
      <c r="V35" s="58"/>
      <c r="W35" s="58"/>
      <c r="X35" s="58"/>
      <c r="Y35" s="58"/>
      <c r="Z35" s="58"/>
      <c r="AA35" s="58"/>
    </row>
    <row r="36" spans="1:27" ht="15" customHeight="1">
      <c r="B36" s="110" t="s">
        <v>106</v>
      </c>
      <c r="C36" s="959"/>
      <c r="D36" s="959"/>
      <c r="E36" s="959"/>
      <c r="F36" s="959"/>
      <c r="G36" s="959"/>
      <c r="H36" s="959"/>
      <c r="I36" s="959"/>
      <c r="J36" s="959"/>
      <c r="K36" s="959"/>
      <c r="L36" s="959"/>
      <c r="M36" s="959"/>
      <c r="N36" s="959"/>
      <c r="O36" s="959"/>
      <c r="P36" s="959"/>
      <c r="Q36" s="959"/>
      <c r="R36" s="58"/>
      <c r="S36" s="58"/>
      <c r="T36" s="58"/>
      <c r="U36" s="58"/>
      <c r="V36" s="58"/>
      <c r="W36" s="58"/>
      <c r="X36" s="58"/>
      <c r="Y36" s="58"/>
      <c r="Z36" s="58"/>
      <c r="AA36" s="58"/>
    </row>
    <row r="37" spans="1:27">
      <c r="B37" s="77"/>
      <c r="C37" s="77"/>
      <c r="D37" s="77"/>
      <c r="E37" s="77"/>
      <c r="F37" s="77"/>
      <c r="G37" s="77"/>
      <c r="H37" s="77"/>
      <c r="I37" s="77"/>
      <c r="J37" s="77"/>
      <c r="K37" s="77"/>
      <c r="L37" s="77"/>
      <c r="M37" s="77"/>
      <c r="N37" s="77"/>
      <c r="O37" s="77"/>
      <c r="P37" s="77"/>
      <c r="Q37" s="77"/>
      <c r="R37" s="58"/>
      <c r="S37" s="58"/>
      <c r="T37" s="58"/>
      <c r="U37" s="58"/>
      <c r="V37" s="58"/>
      <c r="W37" s="58"/>
      <c r="X37" s="58"/>
      <c r="Y37" s="58"/>
      <c r="Z37" s="58"/>
      <c r="AA37" s="58"/>
    </row>
    <row r="38" spans="1:27" ht="14.85" customHeight="1">
      <c r="C38" s="45"/>
      <c r="D38" s="45"/>
      <c r="E38" s="45"/>
      <c r="F38" s="45"/>
      <c r="G38" s="45"/>
      <c r="H38" s="45"/>
      <c r="I38" s="45"/>
      <c r="J38" s="45"/>
      <c r="K38" s="45"/>
      <c r="L38" s="45"/>
      <c r="M38" s="45"/>
      <c r="N38" s="45"/>
      <c r="O38" s="45"/>
      <c r="P38" s="45"/>
      <c r="Q38" s="45"/>
      <c r="S38" s="16"/>
      <c r="T38" s="11"/>
      <c r="U38" s="11"/>
      <c r="V38" s="11"/>
    </row>
    <row r="39" spans="1:27" s="71" customFormat="1" ht="18" customHeight="1">
      <c r="A39" s="77"/>
      <c r="B39" s="952" t="s">
        <v>32</v>
      </c>
      <c r="C39" s="953"/>
      <c r="D39" s="953"/>
      <c r="E39" s="953"/>
      <c r="F39" s="953"/>
      <c r="G39" s="953"/>
      <c r="H39" s="953"/>
      <c r="I39" s="953"/>
      <c r="J39" s="953"/>
      <c r="K39" s="953"/>
      <c r="L39" s="953"/>
      <c r="M39" s="953"/>
      <c r="N39" s="953"/>
      <c r="O39" s="953"/>
      <c r="P39" s="953"/>
      <c r="Q39" s="954"/>
      <c r="R39" s="92"/>
      <c r="S39" s="92"/>
      <c r="T39" s="92"/>
      <c r="U39" s="92"/>
      <c r="V39" s="92"/>
    </row>
    <row r="40" spans="1:27" ht="15" customHeight="1">
      <c r="B40" s="921" t="s">
        <v>29</v>
      </c>
      <c r="C40" s="923" t="s">
        <v>88</v>
      </c>
      <c r="D40" s="919"/>
      <c r="E40" s="919"/>
      <c r="F40" s="919" t="s">
        <v>89</v>
      </c>
      <c r="G40" s="919"/>
      <c r="H40" s="919"/>
      <c r="I40" s="919" t="s">
        <v>90</v>
      </c>
      <c r="J40" s="919"/>
      <c r="K40" s="919"/>
      <c r="L40" s="919" t="s">
        <v>91</v>
      </c>
      <c r="M40" s="919"/>
      <c r="N40" s="920"/>
      <c r="O40" s="923" t="s">
        <v>92</v>
      </c>
      <c r="P40" s="919"/>
      <c r="Q40" s="919"/>
    </row>
    <row r="41" spans="1:27" ht="15" customHeight="1">
      <c r="B41" s="921"/>
      <c r="C41" s="104" t="s">
        <v>93</v>
      </c>
      <c r="D41" s="104" t="s">
        <v>94</v>
      </c>
      <c r="E41" s="105" t="s">
        <v>95</v>
      </c>
      <c r="F41" s="104" t="s">
        <v>93</v>
      </c>
      <c r="G41" s="104" t="s">
        <v>94</v>
      </c>
      <c r="H41" s="105" t="s">
        <v>95</v>
      </c>
      <c r="I41" s="104" t="s">
        <v>93</v>
      </c>
      <c r="J41" s="104" t="s">
        <v>94</v>
      </c>
      <c r="K41" s="105" t="s">
        <v>95</v>
      </c>
      <c r="L41" s="104" t="s">
        <v>93</v>
      </c>
      <c r="M41" s="104" t="s">
        <v>94</v>
      </c>
      <c r="N41" s="105" t="s">
        <v>95</v>
      </c>
      <c r="O41" s="104" t="s">
        <v>93</v>
      </c>
      <c r="P41" s="104" t="s">
        <v>94</v>
      </c>
      <c r="Q41" s="105" t="s">
        <v>95</v>
      </c>
    </row>
    <row r="42" spans="1:27" ht="15" customHeight="1">
      <c r="B42" s="291" t="s">
        <v>119</v>
      </c>
      <c r="C42" s="659">
        <v>3716960.9166666665</v>
      </c>
      <c r="D42" s="660">
        <v>4447330.75</v>
      </c>
      <c r="E42" s="292">
        <v>5360952.25</v>
      </c>
      <c r="F42" s="659">
        <v>910513.58333333337</v>
      </c>
      <c r="G42" s="660">
        <v>968185.91666666663</v>
      </c>
      <c r="H42" s="292">
        <v>1011234.75</v>
      </c>
      <c r="I42" s="659">
        <v>168426.41666666666</v>
      </c>
      <c r="J42" s="660">
        <v>186669.83333333334</v>
      </c>
      <c r="K42" s="292">
        <v>206173</v>
      </c>
      <c r="L42" s="659">
        <v>5977.5</v>
      </c>
      <c r="M42" s="660">
        <v>7146</v>
      </c>
      <c r="N42" s="292">
        <v>6688.833333333333</v>
      </c>
      <c r="O42" s="659">
        <v>4801878.416666667</v>
      </c>
      <c r="P42" s="660">
        <v>5609332.5</v>
      </c>
      <c r="Q42" s="292">
        <v>6585048.833333333</v>
      </c>
      <c r="R42" s="58"/>
      <c r="S42" s="58"/>
      <c r="T42" s="58"/>
      <c r="U42" s="58"/>
      <c r="V42" s="58"/>
      <c r="W42" s="58"/>
      <c r="X42" s="58"/>
      <c r="Y42" s="58"/>
      <c r="Z42" s="58"/>
      <c r="AA42" s="58"/>
    </row>
    <row r="43" spans="1:27" ht="15" customHeight="1">
      <c r="B43" s="291" t="s">
        <v>120</v>
      </c>
      <c r="C43" s="659">
        <v>4278.9171861094756</v>
      </c>
      <c r="D43" s="660">
        <v>4559.7553082994355</v>
      </c>
      <c r="E43" s="292">
        <v>5048.5960034641066</v>
      </c>
      <c r="F43" s="659">
        <v>1339.1065911121896</v>
      </c>
      <c r="G43" s="660">
        <v>1370.9802872837465</v>
      </c>
      <c r="H43" s="292">
        <v>1383.2046349252003</v>
      </c>
      <c r="I43" s="659">
        <v>247.73849459431437</v>
      </c>
      <c r="J43" s="660">
        <v>184.63240999445512</v>
      </c>
      <c r="K43" s="292">
        <v>216.18149319447909</v>
      </c>
      <c r="L43" s="659">
        <v>70.292992801666628</v>
      </c>
      <c r="M43" s="660">
        <v>79.623822872499986</v>
      </c>
      <c r="N43" s="292">
        <v>81.561923926666637</v>
      </c>
      <c r="O43" s="659">
        <v>5936.0552646176493</v>
      </c>
      <c r="P43" s="660">
        <v>6194.9918284501318</v>
      </c>
      <c r="Q43" s="292">
        <v>6729.5440555104533</v>
      </c>
      <c r="R43" s="58"/>
      <c r="S43" s="58"/>
      <c r="T43" s="58"/>
      <c r="U43" s="58"/>
      <c r="V43" s="58"/>
      <c r="W43" s="58"/>
      <c r="X43" s="58"/>
      <c r="Y43" s="58"/>
      <c r="Z43" s="58"/>
      <c r="AA43" s="58"/>
    </row>
    <row r="44" spans="1:27" ht="15" customHeight="1">
      <c r="B44" s="106"/>
      <c r="C44" s="107"/>
      <c r="D44" s="107"/>
      <c r="E44" s="107"/>
      <c r="F44" s="107"/>
      <c r="G44" s="107"/>
      <c r="H44" s="107"/>
      <c r="I44" s="107"/>
      <c r="J44" s="107"/>
      <c r="K44" s="107"/>
      <c r="L44" s="107"/>
      <c r="M44" s="107"/>
      <c r="N44" s="107"/>
      <c r="O44" s="107"/>
      <c r="P44" s="77"/>
      <c r="Q44" s="77"/>
      <c r="S44" s="16"/>
      <c r="T44" s="11"/>
      <c r="U44" s="11"/>
      <c r="V44" s="11"/>
    </row>
    <row r="45" spans="1:27" ht="15" customHeight="1">
      <c r="B45" s="110" t="s">
        <v>103</v>
      </c>
      <c r="C45" s="955" t="s">
        <v>121</v>
      </c>
      <c r="D45" s="955"/>
      <c r="E45" s="955"/>
      <c r="F45" s="955"/>
      <c r="G45" s="955"/>
      <c r="H45" s="955"/>
      <c r="I45" s="955"/>
      <c r="J45" s="955"/>
      <c r="K45" s="955"/>
      <c r="L45" s="955"/>
      <c r="M45" s="955"/>
      <c r="N45" s="955"/>
      <c r="O45" s="955"/>
      <c r="P45" s="955"/>
      <c r="Q45" s="955"/>
    </row>
    <row r="46" spans="1:27" ht="15" customHeight="1">
      <c r="B46" s="110" t="s">
        <v>104</v>
      </c>
      <c r="C46" s="955" t="s">
        <v>28</v>
      </c>
      <c r="D46" s="955"/>
      <c r="E46" s="955"/>
      <c r="F46" s="955"/>
      <c r="G46" s="955"/>
      <c r="H46" s="955"/>
      <c r="I46" s="955"/>
      <c r="J46" s="955"/>
      <c r="K46" s="955"/>
      <c r="L46" s="955"/>
      <c r="M46" s="955"/>
      <c r="N46" s="955"/>
      <c r="O46" s="955"/>
      <c r="P46" s="955"/>
      <c r="Q46" s="955"/>
    </row>
    <row r="47" spans="1:27" ht="15" customHeight="1">
      <c r="B47" s="110" t="s">
        <v>106</v>
      </c>
      <c r="C47" s="955"/>
      <c r="D47" s="955"/>
      <c r="E47" s="955"/>
      <c r="F47" s="955"/>
      <c r="G47" s="955"/>
      <c r="H47" s="955"/>
      <c r="I47" s="955"/>
      <c r="J47" s="955"/>
      <c r="K47" s="955"/>
      <c r="L47" s="955"/>
      <c r="M47" s="955"/>
      <c r="N47" s="955"/>
      <c r="O47" s="955"/>
      <c r="P47" s="955"/>
      <c r="Q47" s="955"/>
    </row>
    <row r="48" spans="1:27" ht="15" customHeight="1">
      <c r="B48" s="11"/>
      <c r="C48" s="16"/>
      <c r="D48" s="16"/>
      <c r="E48" s="16"/>
      <c r="F48" s="16"/>
      <c r="G48" s="16"/>
      <c r="H48" s="16"/>
      <c r="I48" s="16"/>
      <c r="J48" s="16"/>
      <c r="K48" s="16"/>
      <c r="L48" s="16"/>
      <c r="M48" s="16"/>
      <c r="N48" s="16"/>
      <c r="O48" s="16"/>
      <c r="P48" s="16"/>
      <c r="Q48" s="16"/>
      <c r="R48" s="16"/>
      <c r="S48" s="16"/>
      <c r="T48" s="11"/>
      <c r="U48" s="11"/>
      <c r="V48" s="11"/>
    </row>
    <row r="49" spans="2:22">
      <c r="B49" s="11"/>
      <c r="C49" s="16"/>
      <c r="D49" s="16"/>
      <c r="E49" s="16"/>
      <c r="F49" s="16"/>
      <c r="G49" s="16"/>
      <c r="H49" s="16"/>
      <c r="I49" s="16"/>
      <c r="J49" s="16"/>
      <c r="K49" s="16"/>
      <c r="L49" s="16"/>
      <c r="M49" s="16"/>
      <c r="N49" s="16"/>
      <c r="O49" s="16"/>
      <c r="P49" s="16"/>
      <c r="Q49" s="16"/>
      <c r="R49" s="16"/>
      <c r="S49" s="16"/>
      <c r="T49" s="11"/>
      <c r="U49" s="11"/>
      <c r="V49" s="11"/>
    </row>
    <row r="51" spans="2:22">
      <c r="C51" s="77"/>
      <c r="D51" s="77"/>
      <c r="E51" s="77"/>
      <c r="F51" s="77"/>
      <c r="G51" s="77"/>
      <c r="H51" s="77"/>
      <c r="I51" s="77"/>
      <c r="J51" s="77"/>
      <c r="K51" s="77"/>
      <c r="L51" s="77"/>
      <c r="M51" s="77"/>
      <c r="N51" s="77"/>
      <c r="O51" s="77"/>
      <c r="P51" s="77"/>
      <c r="Q51" s="77"/>
      <c r="R51" s="77"/>
      <c r="S51" s="77"/>
      <c r="T51" s="77"/>
      <c r="U51" s="77"/>
      <c r="V51" s="77"/>
    </row>
    <row r="52" spans="2:22">
      <c r="C52" s="77"/>
      <c r="D52" s="77"/>
      <c r="E52" s="77"/>
      <c r="F52" s="77"/>
      <c r="G52" s="77"/>
      <c r="H52" s="77"/>
      <c r="I52" s="77"/>
      <c r="J52" s="77"/>
      <c r="K52" s="77"/>
      <c r="L52" s="77"/>
      <c r="M52" s="77"/>
      <c r="N52" s="77"/>
      <c r="O52" s="77"/>
      <c r="P52" s="77"/>
      <c r="Q52" s="77"/>
      <c r="R52" s="77"/>
      <c r="S52" s="77"/>
      <c r="T52" s="77"/>
      <c r="U52" s="77"/>
      <c r="V52" s="77"/>
    </row>
  </sheetData>
  <mergeCells count="31">
    <mergeCell ref="C18:Q18"/>
    <mergeCell ref="B21:Q21"/>
    <mergeCell ref="B5:Q5"/>
    <mergeCell ref="B6:B7"/>
    <mergeCell ref="C16:Q16"/>
    <mergeCell ref="C17:Q17"/>
    <mergeCell ref="C6:E6"/>
    <mergeCell ref="F6:H6"/>
    <mergeCell ref="I6:K6"/>
    <mergeCell ref="L6:N6"/>
    <mergeCell ref="O6:Q6"/>
    <mergeCell ref="C47:Q47"/>
    <mergeCell ref="C40:E40"/>
    <mergeCell ref="F40:H40"/>
    <mergeCell ref="I40:K40"/>
    <mergeCell ref="L40:N40"/>
    <mergeCell ref="O40:Q40"/>
    <mergeCell ref="B39:Q39"/>
    <mergeCell ref="B40:B41"/>
    <mergeCell ref="C45:Q45"/>
    <mergeCell ref="C46:Q46"/>
    <mergeCell ref="B22:B23"/>
    <mergeCell ref="B24:Q24"/>
    <mergeCell ref="C22:E22"/>
    <mergeCell ref="F22:H22"/>
    <mergeCell ref="I22:K22"/>
    <mergeCell ref="L22:N22"/>
    <mergeCell ref="O22:Q22"/>
    <mergeCell ref="C34:Q34"/>
    <mergeCell ref="C35:Q35"/>
    <mergeCell ref="C36:Q36"/>
  </mergeCells>
  <phoneticPr fontId="89" type="noConversion"/>
  <hyperlinks>
    <hyperlink ref="A1" location="'0_Content'!B6" display="Back to content" xr:uid="{6EDE5C4D-E62E-4DEB-AF9D-03DC0D673382}"/>
    <hyperlink ref="A2" location="'0.1_Index'!B3" display="Index" xr:uid="{082F7C71-7C66-4419-9AA2-E0FA6F84DA1F}"/>
  </hyperlinks>
  <pageMargins left="0.7" right="0.7" top="0.75" bottom="0.75" header="0.3" footer="0.3"/>
  <pageSetup paperSize="8" scale="4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BAF8-AE42-431D-B593-17540EB75CEE}">
  <sheetPr>
    <tabColor rgb="FF004F95"/>
    <pageSetUpPr fitToPage="1"/>
  </sheetPr>
  <dimension ref="A1:C24"/>
  <sheetViews>
    <sheetView showGridLines="0" zoomScaleNormal="100" workbookViewId="0">
      <selection activeCell="C15" sqref="C15"/>
    </sheetView>
  </sheetViews>
  <sheetFormatPr defaultColWidth="9.42578125" defaultRowHeight="14.25"/>
  <cols>
    <col min="1" max="1" width="9.42578125" style="77"/>
    <col min="2" max="2" width="44.42578125" style="77" customWidth="1"/>
    <col min="3" max="3" width="104.42578125" style="77" customWidth="1"/>
    <col min="4" max="4" width="42.42578125" style="77" customWidth="1"/>
    <col min="5" max="5" width="39.42578125" style="77" customWidth="1"/>
    <col min="6" max="6" width="20.42578125" style="77" customWidth="1"/>
    <col min="7" max="7" width="24.42578125" style="77" customWidth="1"/>
    <col min="8" max="8" width="58.42578125" style="77" customWidth="1"/>
    <col min="9" max="16384" width="9.42578125" style="77"/>
  </cols>
  <sheetData>
    <row r="1" spans="1:3" ht="15">
      <c r="A1" s="26" t="s">
        <v>27</v>
      </c>
    </row>
    <row r="2" spans="1:3" ht="15">
      <c r="A2" s="26" t="s">
        <v>85</v>
      </c>
    </row>
    <row r="3" spans="1:3" ht="20.25" customHeight="1">
      <c r="B3" s="639" t="s">
        <v>1041</v>
      </c>
    </row>
    <row r="4" spans="1:3" ht="15">
      <c r="B4" s="640"/>
    </row>
    <row r="5" spans="1:3" ht="21" customHeight="1">
      <c r="B5" s="639" t="s">
        <v>29</v>
      </c>
      <c r="C5" s="639" t="s">
        <v>1042</v>
      </c>
    </row>
    <row r="6" spans="1:3" ht="87">
      <c r="B6" s="641" t="s">
        <v>1043</v>
      </c>
      <c r="C6" s="642" t="s">
        <v>1044</v>
      </c>
    </row>
    <row r="7" spans="1:3" ht="31.5" customHeight="1">
      <c r="B7" s="641" t="s">
        <v>186</v>
      </c>
      <c r="C7" s="642" t="s">
        <v>1045</v>
      </c>
    </row>
    <row r="8" spans="1:3" ht="85.5">
      <c r="B8" s="643" t="s">
        <v>1046</v>
      </c>
      <c r="C8" s="642" t="s">
        <v>1047</v>
      </c>
    </row>
    <row r="9" spans="1:3" ht="57">
      <c r="B9" s="641" t="s">
        <v>1048</v>
      </c>
      <c r="C9" s="644" t="s">
        <v>1049</v>
      </c>
    </row>
    <row r="10" spans="1:3" ht="42.75">
      <c r="B10" s="641" t="s">
        <v>1050</v>
      </c>
      <c r="C10" s="642" t="s">
        <v>1051</v>
      </c>
    </row>
    <row r="11" spans="1:3" ht="28.5">
      <c r="B11" s="641" t="s">
        <v>1052</v>
      </c>
      <c r="C11" s="642" t="s">
        <v>1053</v>
      </c>
    </row>
    <row r="12" spans="1:3" ht="15.75" customHeight="1">
      <c r="B12" s="641" t="s">
        <v>1054</v>
      </c>
      <c r="C12" s="642" t="s">
        <v>1055</v>
      </c>
    </row>
    <row r="13" spans="1:3" ht="16.5" customHeight="1">
      <c r="B13" s="641" t="s">
        <v>1056</v>
      </c>
      <c r="C13" s="642" t="s">
        <v>1057</v>
      </c>
    </row>
    <row r="14" spans="1:3" ht="45">
      <c r="B14" s="641" t="s">
        <v>1058</v>
      </c>
      <c r="C14" s="642" t="s">
        <v>1059</v>
      </c>
    </row>
    <row r="15" spans="1:3" ht="32.25" customHeight="1">
      <c r="B15" s="641" t="s">
        <v>1060</v>
      </c>
      <c r="C15" s="642" t="s">
        <v>1061</v>
      </c>
    </row>
    <row r="16" spans="1:3" ht="30.75" customHeight="1">
      <c r="B16" s="641" t="s">
        <v>1062</v>
      </c>
      <c r="C16" s="642" t="s">
        <v>1063</v>
      </c>
    </row>
    <row r="17" spans="2:3" ht="115.5">
      <c r="B17" s="641" t="s">
        <v>1064</v>
      </c>
      <c r="C17" s="642" t="s">
        <v>1065</v>
      </c>
    </row>
    <row r="18" spans="2:3" ht="19.5" customHeight="1">
      <c r="B18" s="641" t="s">
        <v>1066</v>
      </c>
      <c r="C18" s="642" t="s">
        <v>1067</v>
      </c>
    </row>
    <row r="19" spans="2:3" ht="16.5" customHeight="1">
      <c r="B19" s="641" t="s">
        <v>1068</v>
      </c>
      <c r="C19" s="664" t="s">
        <v>1069</v>
      </c>
    </row>
    <row r="20" spans="2:3" ht="18.75" customHeight="1">
      <c r="B20" s="641" t="s">
        <v>1070</v>
      </c>
      <c r="C20" s="642" t="s">
        <v>1071</v>
      </c>
    </row>
    <row r="21" spans="2:3" ht="19.5" customHeight="1">
      <c r="B21" s="641" t="s">
        <v>1072</v>
      </c>
      <c r="C21" s="642" t="s">
        <v>1073</v>
      </c>
    </row>
    <row r="22" spans="2:3" ht="45" customHeight="1">
      <c r="B22" s="641" t="s">
        <v>1074</v>
      </c>
      <c r="C22" s="642" t="s">
        <v>1075</v>
      </c>
    </row>
    <row r="23" spans="2:3" ht="48" customHeight="1">
      <c r="B23" s="641" t="s">
        <v>1076</v>
      </c>
      <c r="C23" s="642" t="s">
        <v>1077</v>
      </c>
    </row>
    <row r="24" spans="2:3" ht="17.25" customHeight="1">
      <c r="B24" s="641" t="s">
        <v>1078</v>
      </c>
      <c r="C24" s="642" t="s">
        <v>1079</v>
      </c>
    </row>
  </sheetData>
  <hyperlinks>
    <hyperlink ref="A2" location="'0.1_Index'!A1" display="Index" xr:uid="{3A80FD41-3DB3-4EAE-A367-DFD2E357DB79}"/>
    <hyperlink ref="A1" location="'0_Content'!B6" display="Back to content" xr:uid="{A040CE93-0677-46A6-946B-054D45C9E8FF}"/>
  </hyperlink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E27B-4EC6-4D38-9357-2FBC57DAC908}">
  <sheetPr>
    <tabColor rgb="FF004F95"/>
    <pageSetUpPr fitToPage="1"/>
  </sheetPr>
  <dimension ref="A1:AA220"/>
  <sheetViews>
    <sheetView showGridLines="0" tabSelected="1" topLeftCell="B1" zoomScale="118" zoomScaleNormal="60" workbookViewId="0">
      <pane ySplit="2" topLeftCell="A97" activePane="bottomLeft" state="frozen"/>
      <selection pane="bottomLeft" activeCell="K112" sqref="K112"/>
    </sheetView>
  </sheetViews>
  <sheetFormatPr defaultColWidth="8.5703125" defaultRowHeight="14.25"/>
  <cols>
    <col min="1" max="1" width="15.5703125" style="77" bestFit="1" customWidth="1"/>
    <col min="2" max="2" width="96.28515625" style="51" customWidth="1"/>
    <col min="3" max="3" width="12.42578125" style="51" customWidth="1"/>
    <col min="4" max="4" width="12.5703125" style="51" customWidth="1"/>
    <col min="5" max="5" width="13.42578125" style="51" customWidth="1"/>
    <col min="6" max="6" width="12.42578125" style="51" customWidth="1"/>
    <col min="7" max="7" width="12.5703125" style="51" customWidth="1"/>
    <col min="8" max="8" width="11.7109375" style="51" customWidth="1"/>
    <col min="9" max="9" width="11.42578125" style="51" customWidth="1"/>
    <col min="10" max="10" width="11.7109375" style="51" customWidth="1"/>
    <col min="11" max="11" width="14.7109375" style="51" customWidth="1"/>
    <col min="12" max="12" width="12" style="51" customWidth="1"/>
    <col min="13" max="13" width="11.5703125" style="51" customWidth="1"/>
    <col min="14" max="14" width="12.140625" style="51" bestFit="1" customWidth="1"/>
    <col min="15" max="15" width="11.42578125" style="51" customWidth="1"/>
    <col min="16" max="16" width="11.5703125" style="51" customWidth="1"/>
    <col min="17" max="17" width="12.7109375" style="51" customWidth="1"/>
    <col min="18" max="18" width="9.42578125" style="51" customWidth="1"/>
    <col min="19" max="19" width="11.7109375" style="51" customWidth="1"/>
    <col min="20" max="22" width="9.42578125" style="51" customWidth="1"/>
    <col min="23" max="16384" width="8.5703125" style="77"/>
  </cols>
  <sheetData>
    <row r="1" spans="1:27" ht="15">
      <c r="A1" s="26" t="s">
        <v>27</v>
      </c>
    </row>
    <row r="2" spans="1:27" ht="15">
      <c r="A2" s="26" t="s">
        <v>85</v>
      </c>
    </row>
    <row r="3" spans="1:27" ht="20.100000000000001" customHeight="1">
      <c r="B3" s="81" t="s">
        <v>33</v>
      </c>
    </row>
    <row r="4" spans="1:27">
      <c r="B4" s="11"/>
      <c r="C4" s="11"/>
      <c r="D4" s="11"/>
      <c r="E4" s="11"/>
      <c r="F4" s="11"/>
      <c r="G4" s="11"/>
      <c r="H4" s="11"/>
      <c r="I4" s="11"/>
      <c r="J4" s="11"/>
      <c r="K4" s="11"/>
      <c r="L4" s="11"/>
      <c r="M4" s="11"/>
      <c r="N4" s="11"/>
      <c r="O4" s="11"/>
      <c r="P4" s="11"/>
      <c r="Q4" s="11"/>
      <c r="R4" s="11"/>
      <c r="S4" s="6"/>
      <c r="T4" s="6"/>
      <c r="U4" s="6"/>
      <c r="V4" s="6"/>
    </row>
    <row r="5" spans="1:27" s="71" customFormat="1" ht="20.100000000000001" customHeight="1">
      <c r="B5" s="917" t="s">
        <v>34</v>
      </c>
      <c r="C5" s="918"/>
      <c r="D5" s="918"/>
      <c r="E5" s="918"/>
      <c r="F5" s="918"/>
      <c r="G5" s="918"/>
      <c r="H5" s="918"/>
      <c r="I5" s="918"/>
      <c r="J5" s="918"/>
      <c r="K5" s="918"/>
      <c r="L5" s="918"/>
      <c r="M5" s="918"/>
      <c r="N5" s="918"/>
      <c r="O5" s="918"/>
      <c r="P5" s="918"/>
      <c r="Q5" s="918"/>
    </row>
    <row r="6" spans="1:27" ht="17.25" customHeight="1">
      <c r="B6" s="921" t="s">
        <v>29</v>
      </c>
      <c r="C6" s="923" t="s">
        <v>88</v>
      </c>
      <c r="D6" s="919"/>
      <c r="E6" s="919"/>
      <c r="F6" s="919" t="s">
        <v>89</v>
      </c>
      <c r="G6" s="919"/>
      <c r="H6" s="919"/>
      <c r="I6" s="919" t="s">
        <v>90</v>
      </c>
      <c r="J6" s="919"/>
      <c r="K6" s="919"/>
      <c r="L6" s="919" t="s">
        <v>91</v>
      </c>
      <c r="M6" s="919"/>
      <c r="N6" s="920"/>
      <c r="O6" s="923" t="s">
        <v>92</v>
      </c>
      <c r="P6" s="919"/>
      <c r="Q6" s="919"/>
      <c r="S6" s="9"/>
      <c r="T6" s="9"/>
      <c r="U6" s="9"/>
      <c r="V6" s="9"/>
    </row>
    <row r="7" spans="1:27" ht="17.25" customHeight="1">
      <c r="B7" s="921"/>
      <c r="C7" s="104" t="s">
        <v>93</v>
      </c>
      <c r="D7" s="104" t="s">
        <v>94</v>
      </c>
      <c r="E7" s="105" t="s">
        <v>95</v>
      </c>
      <c r="F7" s="104" t="s">
        <v>93</v>
      </c>
      <c r="G7" s="104" t="s">
        <v>94</v>
      </c>
      <c r="H7" s="105" t="s">
        <v>95</v>
      </c>
      <c r="I7" s="104" t="s">
        <v>93</v>
      </c>
      <c r="J7" s="104" t="s">
        <v>94</v>
      </c>
      <c r="K7" s="105" t="s">
        <v>95</v>
      </c>
      <c r="L7" s="104" t="s">
        <v>93</v>
      </c>
      <c r="M7" s="104" t="s">
        <v>94</v>
      </c>
      <c r="N7" s="105" t="s">
        <v>95</v>
      </c>
      <c r="O7" s="104" t="s">
        <v>93</v>
      </c>
      <c r="P7" s="104" t="s">
        <v>94</v>
      </c>
      <c r="Q7" s="105" t="s">
        <v>95</v>
      </c>
      <c r="S7" s="9"/>
      <c r="T7" s="9"/>
      <c r="U7" s="9"/>
      <c r="V7" s="9"/>
    </row>
    <row r="8" spans="1:27" ht="15" customHeight="1">
      <c r="A8" s="93"/>
      <c r="B8" s="754" t="s">
        <v>122</v>
      </c>
      <c r="C8" s="296">
        <v>2047</v>
      </c>
      <c r="D8" s="208">
        <v>2688</v>
      </c>
      <c r="E8" s="301">
        <v>2816</v>
      </c>
      <c r="F8" s="296">
        <v>775</v>
      </c>
      <c r="G8" s="208">
        <v>983</v>
      </c>
      <c r="H8" s="301">
        <v>987</v>
      </c>
      <c r="I8" s="296">
        <v>336</v>
      </c>
      <c r="J8" s="208">
        <v>353</v>
      </c>
      <c r="K8" s="301">
        <v>331</v>
      </c>
      <c r="L8" s="296">
        <v>793</v>
      </c>
      <c r="M8" s="208">
        <v>665</v>
      </c>
      <c r="N8" s="301">
        <v>526</v>
      </c>
      <c r="O8" s="296">
        <v>3951</v>
      </c>
      <c r="P8" s="208">
        <v>4689</v>
      </c>
      <c r="Q8" s="301">
        <v>4660</v>
      </c>
      <c r="R8" s="9"/>
      <c r="S8" s="608"/>
      <c r="T8" s="9"/>
      <c r="U8" s="45"/>
      <c r="V8" s="9"/>
      <c r="W8" s="51"/>
      <c r="X8" s="51"/>
      <c r="Y8" s="51"/>
      <c r="Z8" s="51"/>
      <c r="AA8" s="51"/>
    </row>
    <row r="9" spans="1:27" ht="15" customHeight="1">
      <c r="A9" s="93"/>
      <c r="B9" s="294" t="s">
        <v>123</v>
      </c>
      <c r="C9" s="293">
        <v>0.67</v>
      </c>
      <c r="D9" s="209">
        <v>0.6573660714285714</v>
      </c>
      <c r="E9" s="302">
        <v>0.65411931818181823</v>
      </c>
      <c r="F9" s="293">
        <v>0.68</v>
      </c>
      <c r="G9" s="209">
        <v>0.68870803662258395</v>
      </c>
      <c r="H9" s="302">
        <v>0.69908814589665658</v>
      </c>
      <c r="I9" s="293">
        <v>0.56000000000000005</v>
      </c>
      <c r="J9" s="209">
        <v>0.56940509915014159</v>
      </c>
      <c r="K9" s="302">
        <v>0.58912386706948638</v>
      </c>
      <c r="L9" s="293">
        <v>0.47</v>
      </c>
      <c r="M9" s="209">
        <v>0.50375939849624063</v>
      </c>
      <c r="N9" s="302">
        <v>0.5</v>
      </c>
      <c r="O9" s="293">
        <v>0.62060000000000004</v>
      </c>
      <c r="P9" s="209">
        <v>0.63552996374493498</v>
      </c>
      <c r="Q9" s="302">
        <v>0.64163090128755362</v>
      </c>
      <c r="R9" s="56"/>
      <c r="S9" s="45"/>
      <c r="T9" s="9"/>
      <c r="U9" s="45"/>
      <c r="V9" s="9"/>
      <c r="W9" s="51"/>
      <c r="X9" s="51"/>
      <c r="Y9" s="51"/>
      <c r="Z9" s="51"/>
      <c r="AA9" s="51"/>
    </row>
    <row r="10" spans="1:27" ht="15" customHeight="1">
      <c r="A10" s="93"/>
      <c r="B10" s="294" t="s">
        <v>124</v>
      </c>
      <c r="C10" s="293">
        <v>0.33</v>
      </c>
      <c r="D10" s="209">
        <v>0.34263392857142855</v>
      </c>
      <c r="E10" s="302">
        <v>0.34588068181818182</v>
      </c>
      <c r="F10" s="293">
        <v>0.32</v>
      </c>
      <c r="G10" s="209">
        <v>0.31129196337741605</v>
      </c>
      <c r="H10" s="302">
        <v>0.30091185410334348</v>
      </c>
      <c r="I10" s="293">
        <v>0.44</v>
      </c>
      <c r="J10" s="209">
        <v>0.43059490084985835</v>
      </c>
      <c r="K10" s="302">
        <v>0.41087613293051362</v>
      </c>
      <c r="L10" s="293">
        <v>0.53</v>
      </c>
      <c r="M10" s="209">
        <v>0.49624060150375937</v>
      </c>
      <c r="N10" s="302">
        <v>0.5</v>
      </c>
      <c r="O10" s="293">
        <v>0.37940000000000002</v>
      </c>
      <c r="P10" s="209">
        <v>0.36447003625506502</v>
      </c>
      <c r="Q10" s="302">
        <v>0.35836909871244638</v>
      </c>
      <c r="R10" s="56"/>
      <c r="S10" s="45"/>
      <c r="T10" s="9"/>
      <c r="U10" s="45"/>
      <c r="V10" s="9"/>
      <c r="W10" s="51"/>
      <c r="X10" s="51"/>
      <c r="Y10" s="51"/>
      <c r="Z10" s="51"/>
      <c r="AA10" s="51"/>
    </row>
    <row r="11" spans="1:27" ht="15" customHeight="1">
      <c r="A11" s="93"/>
      <c r="B11" s="294" t="s">
        <v>125</v>
      </c>
      <c r="C11" s="523">
        <v>0.27699071812408405</v>
      </c>
      <c r="D11" s="523">
        <v>0.31473214285714285</v>
      </c>
      <c r="E11" s="524">
        <v>0.27627840909090912</v>
      </c>
      <c r="F11" s="523">
        <v>0.30709677419354836</v>
      </c>
      <c r="G11" s="523">
        <v>0.30925737538148523</v>
      </c>
      <c r="H11" s="524">
        <v>0.28267477203647418</v>
      </c>
      <c r="I11" s="523">
        <v>0.26190476190476192</v>
      </c>
      <c r="J11" s="523">
        <v>0.25779036827195467</v>
      </c>
      <c r="K11" s="524">
        <v>0.22054380664652568</v>
      </c>
      <c r="L11" s="809">
        <v>0.19167717528373265</v>
      </c>
      <c r="M11" s="523">
        <v>0.19548872180451127</v>
      </c>
      <c r="N11" s="524">
        <v>0.14828897338403041</v>
      </c>
      <c r="O11" s="809">
        <v>0.26389629633397188</v>
      </c>
      <c r="P11" s="523">
        <v>0.29238643634037109</v>
      </c>
      <c r="Q11" s="524">
        <v>0.2592274678111588</v>
      </c>
      <c r="R11" s="56"/>
      <c r="S11" s="45"/>
      <c r="T11" s="45"/>
      <c r="U11" s="45"/>
      <c r="V11" s="9"/>
      <c r="W11" s="51"/>
      <c r="X11" s="51"/>
      <c r="Y11" s="51"/>
      <c r="Z11" s="51"/>
      <c r="AA11" s="51"/>
    </row>
    <row r="12" spans="1:27" ht="15" customHeight="1">
      <c r="A12" s="93"/>
      <c r="B12" s="294" t="s">
        <v>126</v>
      </c>
      <c r="C12" s="523">
        <v>0.66634098680996579</v>
      </c>
      <c r="D12" s="523">
        <v>0.6261160714285714</v>
      </c>
      <c r="E12" s="524">
        <v>0.64275568181818177</v>
      </c>
      <c r="F12" s="523">
        <v>0.63741935483870971</v>
      </c>
      <c r="G12" s="523">
        <v>0.63479145473041709</v>
      </c>
      <c r="H12" s="524">
        <v>0.64437689969604861</v>
      </c>
      <c r="I12" s="523">
        <v>0.70833333333333337</v>
      </c>
      <c r="J12" s="523">
        <v>0.71671388101983002</v>
      </c>
      <c r="K12" s="524">
        <v>0.73716012084592142</v>
      </c>
      <c r="L12" s="809">
        <v>0.71122320302648168</v>
      </c>
      <c r="M12" s="523">
        <v>0.70526315789473681</v>
      </c>
      <c r="N12" s="524">
        <v>0.73954372623574149</v>
      </c>
      <c r="O12" s="809">
        <v>0.67331157770972605</v>
      </c>
      <c r="P12" s="523">
        <v>0.64597995308168055</v>
      </c>
      <c r="Q12" s="524">
        <v>0.6607296137339056</v>
      </c>
      <c r="R12" s="56"/>
      <c r="S12" s="45"/>
      <c r="T12" s="45"/>
      <c r="U12" s="45"/>
      <c r="V12" s="9"/>
      <c r="W12" s="51"/>
      <c r="X12" s="51"/>
      <c r="Y12" s="51"/>
      <c r="Z12" s="51"/>
      <c r="AA12" s="51"/>
    </row>
    <row r="13" spans="1:27" ht="15" customHeight="1">
      <c r="A13" s="93"/>
      <c r="B13" s="294" t="s">
        <v>127</v>
      </c>
      <c r="C13" s="523">
        <v>5.8133854421104053E-2</v>
      </c>
      <c r="D13" s="523">
        <v>5.9151785714285712E-2</v>
      </c>
      <c r="E13" s="524">
        <v>8.0965909090909088E-2</v>
      </c>
      <c r="F13" s="523">
        <v>5.4193548387096772E-2</v>
      </c>
      <c r="G13" s="523">
        <v>5.595116988809766E-2</v>
      </c>
      <c r="H13" s="524">
        <v>7.29483282674772E-2</v>
      </c>
      <c r="I13" s="523">
        <v>2.6785714285714284E-2</v>
      </c>
      <c r="J13" s="523">
        <v>2.5495750708215296E-2</v>
      </c>
      <c r="K13" s="524">
        <v>4.2296072507552872E-2</v>
      </c>
      <c r="L13" s="809">
        <v>9.7099621689785628E-2</v>
      </c>
      <c r="M13" s="523">
        <v>9.9248120300751877E-2</v>
      </c>
      <c r="N13" s="524">
        <v>0.11216730038022814</v>
      </c>
      <c r="O13" s="809">
        <v>6.2792125956302056E-2</v>
      </c>
      <c r="P13" s="523">
        <v>6.1633610577948389E-2</v>
      </c>
      <c r="Q13" s="524">
        <v>8.0042918454935622E-2</v>
      </c>
      <c r="R13" s="56"/>
      <c r="S13" s="45"/>
      <c r="T13" s="45"/>
      <c r="U13" s="45"/>
      <c r="V13" s="9"/>
      <c r="W13" s="51"/>
      <c r="X13" s="51"/>
      <c r="Y13" s="51"/>
      <c r="Z13" s="51"/>
      <c r="AA13" s="51"/>
    </row>
    <row r="14" spans="1:27" ht="15" customHeight="1">
      <c r="A14" s="93"/>
      <c r="B14" s="758" t="s">
        <v>128</v>
      </c>
      <c r="C14" s="295"/>
      <c r="D14" s="295"/>
      <c r="E14" s="303"/>
      <c r="F14" s="295"/>
      <c r="G14" s="295"/>
      <c r="H14" s="303"/>
      <c r="I14" s="295"/>
      <c r="J14" s="295"/>
      <c r="K14" s="303"/>
      <c r="L14" s="295"/>
      <c r="M14" s="295"/>
      <c r="N14" s="303"/>
      <c r="O14" s="295"/>
      <c r="P14" s="295"/>
      <c r="Q14" s="303"/>
      <c r="R14" s="56"/>
      <c r="S14" s="45"/>
      <c r="T14" s="45"/>
      <c r="U14" s="45"/>
      <c r="V14" s="9"/>
    </row>
    <row r="15" spans="1:27" ht="15" customHeight="1">
      <c r="A15" s="93"/>
      <c r="B15" s="294" t="s">
        <v>59</v>
      </c>
      <c r="C15" s="297">
        <v>23</v>
      </c>
      <c r="D15" s="212">
        <v>22</v>
      </c>
      <c r="E15" s="304">
        <v>21</v>
      </c>
      <c r="F15" s="297">
        <v>9</v>
      </c>
      <c r="G15" s="212">
        <v>12</v>
      </c>
      <c r="H15" s="304">
        <v>13</v>
      </c>
      <c r="I15" s="297">
        <v>5</v>
      </c>
      <c r="J15" s="212">
        <v>5</v>
      </c>
      <c r="K15" s="304">
        <v>5</v>
      </c>
      <c r="L15" s="297">
        <v>12</v>
      </c>
      <c r="M15" s="212">
        <v>16</v>
      </c>
      <c r="N15" s="304">
        <v>17</v>
      </c>
      <c r="O15" s="297">
        <v>34</v>
      </c>
      <c r="P15" s="212">
        <v>32</v>
      </c>
      <c r="Q15" s="212">
        <v>31</v>
      </c>
      <c r="R15" s="56"/>
      <c r="S15" s="600"/>
      <c r="T15" s="600"/>
      <c r="U15" s="600"/>
      <c r="W15" s="51"/>
      <c r="X15" s="51"/>
      <c r="Y15" s="51"/>
      <c r="Z15" s="51"/>
      <c r="AA15" s="51"/>
    </row>
    <row r="16" spans="1:27" ht="15" customHeight="1">
      <c r="A16" s="93"/>
      <c r="B16" s="294" t="s">
        <v>129</v>
      </c>
      <c r="C16" s="293">
        <v>0.30434782608695654</v>
      </c>
      <c r="D16" s="209">
        <v>0.36363636363636365</v>
      </c>
      <c r="E16" s="302">
        <v>0.2857142857142857</v>
      </c>
      <c r="F16" s="293">
        <v>0.55555555555555558</v>
      </c>
      <c r="G16" s="209">
        <v>0.5</v>
      </c>
      <c r="H16" s="302">
        <v>0.46153846153846156</v>
      </c>
      <c r="I16" s="293">
        <v>0.4</v>
      </c>
      <c r="J16" s="209">
        <v>0.4</v>
      </c>
      <c r="K16" s="302">
        <v>0.4</v>
      </c>
      <c r="L16" s="293">
        <v>0.41666666666666669</v>
      </c>
      <c r="M16" s="209">
        <v>0.375</v>
      </c>
      <c r="N16" s="302">
        <v>0.35294117647058826</v>
      </c>
      <c r="O16" s="213">
        <v>0.47058823529411764</v>
      </c>
      <c r="P16" s="209">
        <v>0.46875</v>
      </c>
      <c r="Q16" s="302">
        <v>0.41935483870967744</v>
      </c>
      <c r="R16" s="600"/>
      <c r="S16" s="600"/>
      <c r="T16" s="600"/>
      <c r="U16" s="600"/>
      <c r="W16" s="51"/>
      <c r="X16" s="51"/>
      <c r="Y16" s="51"/>
      <c r="Z16" s="51"/>
      <c r="AA16" s="51"/>
    </row>
    <row r="17" spans="1:27" ht="13.9" customHeight="1">
      <c r="A17" s="93"/>
      <c r="B17" s="294" t="s">
        <v>130</v>
      </c>
      <c r="C17" s="293">
        <v>0.7</v>
      </c>
      <c r="D17" s="209">
        <v>0.63636363636363635</v>
      </c>
      <c r="E17" s="302">
        <v>0.7142857142857143</v>
      </c>
      <c r="F17" s="293">
        <v>0.44444444444444442</v>
      </c>
      <c r="G17" s="209">
        <v>0.5</v>
      </c>
      <c r="H17" s="302">
        <v>0.53846153846153844</v>
      </c>
      <c r="I17" s="293">
        <v>0.6</v>
      </c>
      <c r="J17" s="209">
        <v>0.6</v>
      </c>
      <c r="K17" s="302">
        <v>0.6</v>
      </c>
      <c r="L17" s="293">
        <v>0.57999999999999996</v>
      </c>
      <c r="M17" s="209">
        <v>0.62</v>
      </c>
      <c r="N17" s="302">
        <v>0.6470588235294118</v>
      </c>
      <c r="O17" s="293">
        <v>0.52941176470588236</v>
      </c>
      <c r="P17" s="209">
        <v>0.53125</v>
      </c>
      <c r="Q17" s="302">
        <v>0.58064516129032262</v>
      </c>
      <c r="R17" s="600"/>
      <c r="S17" s="600"/>
      <c r="T17" s="600"/>
      <c r="U17" s="600"/>
      <c r="W17" s="51"/>
      <c r="X17" s="51"/>
      <c r="Y17" s="51"/>
      <c r="Z17" s="51"/>
      <c r="AA17" s="51"/>
    </row>
    <row r="18" spans="1:27" ht="15" customHeight="1">
      <c r="A18" s="93"/>
      <c r="B18" s="294" t="s">
        <v>125</v>
      </c>
      <c r="C18" s="523">
        <v>0</v>
      </c>
      <c r="D18" s="523">
        <v>0</v>
      </c>
      <c r="E18" s="524">
        <v>0</v>
      </c>
      <c r="F18" s="523">
        <v>0</v>
      </c>
      <c r="G18" s="523">
        <v>0</v>
      </c>
      <c r="H18" s="524">
        <v>0</v>
      </c>
      <c r="I18" s="523">
        <v>0</v>
      </c>
      <c r="J18" s="523">
        <v>0</v>
      </c>
      <c r="K18" s="524">
        <v>0</v>
      </c>
      <c r="L18" s="523">
        <v>0</v>
      </c>
      <c r="M18" s="523">
        <v>0</v>
      </c>
      <c r="N18" s="524">
        <v>0</v>
      </c>
      <c r="O18" s="523">
        <v>0</v>
      </c>
      <c r="P18" s="523">
        <v>0</v>
      </c>
      <c r="Q18" s="524">
        <v>0</v>
      </c>
      <c r="R18" s="56"/>
      <c r="S18" s="600"/>
      <c r="T18" s="600"/>
      <c r="U18" s="600"/>
      <c r="W18" s="51"/>
      <c r="X18" s="51"/>
      <c r="Y18" s="51"/>
      <c r="Z18" s="51"/>
      <c r="AA18" s="51"/>
    </row>
    <row r="19" spans="1:27" ht="15" customHeight="1">
      <c r="A19" s="93"/>
      <c r="B19" s="294" t="s">
        <v>126</v>
      </c>
      <c r="C19" s="523">
        <v>0.39130434782608697</v>
      </c>
      <c r="D19" s="523">
        <v>0.27272727272727271</v>
      </c>
      <c r="E19" s="524">
        <v>0.2857142857142857</v>
      </c>
      <c r="F19" s="523">
        <v>0.44444444444444442</v>
      </c>
      <c r="G19" s="523">
        <v>0.33333333333333331</v>
      </c>
      <c r="H19" s="524">
        <v>0.38461538461538464</v>
      </c>
      <c r="I19" s="523">
        <v>0.4</v>
      </c>
      <c r="J19" s="523">
        <v>0.4</v>
      </c>
      <c r="K19" s="524">
        <v>0.4</v>
      </c>
      <c r="L19" s="523">
        <v>0.23076923076923078</v>
      </c>
      <c r="M19" s="523">
        <v>0.25</v>
      </c>
      <c r="N19" s="524">
        <v>0.35294117647058826</v>
      </c>
      <c r="O19" s="523">
        <v>0.41176470588235292</v>
      </c>
      <c r="P19" s="523">
        <v>0.40625</v>
      </c>
      <c r="Q19" s="524">
        <v>0.45161290322580644</v>
      </c>
      <c r="R19" s="56"/>
      <c r="S19" s="600"/>
      <c r="T19" s="600"/>
      <c r="U19" s="600"/>
      <c r="W19" s="51"/>
      <c r="X19" s="51"/>
      <c r="Y19" s="51"/>
      <c r="Z19" s="51"/>
      <c r="AA19" s="51"/>
    </row>
    <row r="20" spans="1:27" ht="15" customHeight="1">
      <c r="A20" s="93"/>
      <c r="B20" s="294" t="s">
        <v>127</v>
      </c>
      <c r="C20" s="523">
        <v>0.60869565217391308</v>
      </c>
      <c r="D20" s="523">
        <v>0.72727272727272729</v>
      </c>
      <c r="E20" s="524">
        <v>0.7142857142857143</v>
      </c>
      <c r="F20" s="523">
        <v>0.55555555555555558</v>
      </c>
      <c r="G20" s="523">
        <v>0.66666666666666663</v>
      </c>
      <c r="H20" s="524">
        <v>0.61538461538461542</v>
      </c>
      <c r="I20" s="523">
        <v>0.6</v>
      </c>
      <c r="J20" s="523">
        <v>0.6</v>
      </c>
      <c r="K20" s="524">
        <v>0.6</v>
      </c>
      <c r="L20" s="523">
        <v>0.76923076923076927</v>
      </c>
      <c r="M20" s="523">
        <v>0.75</v>
      </c>
      <c r="N20" s="524">
        <v>0.6470588235294118</v>
      </c>
      <c r="O20" s="523">
        <v>0.58823529411764708</v>
      </c>
      <c r="P20" s="523">
        <v>0.59375</v>
      </c>
      <c r="Q20" s="524">
        <v>0.54838709677419351</v>
      </c>
      <c r="R20" s="56"/>
      <c r="S20" s="600"/>
      <c r="T20" s="600"/>
      <c r="U20" s="600"/>
      <c r="W20" s="51"/>
      <c r="X20" s="51"/>
      <c r="Y20" s="51"/>
      <c r="Z20" s="51"/>
      <c r="AA20" s="51"/>
    </row>
    <row r="21" spans="1:27" ht="15" customHeight="1">
      <c r="A21" s="93"/>
      <c r="B21" s="300" t="s">
        <v>131</v>
      </c>
      <c r="C21" s="295"/>
      <c r="D21" s="295"/>
      <c r="E21" s="303"/>
      <c r="F21" s="295"/>
      <c r="G21" s="295"/>
      <c r="H21" s="303"/>
      <c r="I21" s="295"/>
      <c r="J21" s="295"/>
      <c r="K21" s="303"/>
      <c r="L21" s="295"/>
      <c r="M21" s="295"/>
      <c r="N21" s="303"/>
      <c r="O21" s="295"/>
      <c r="P21" s="295"/>
      <c r="Q21" s="303"/>
      <c r="R21" s="56"/>
      <c r="S21" s="600"/>
      <c r="T21" s="600"/>
      <c r="U21" s="600"/>
      <c r="W21" s="51"/>
      <c r="X21" s="51"/>
      <c r="Y21" s="51"/>
      <c r="Z21" s="51"/>
      <c r="AA21" s="51"/>
    </row>
    <row r="22" spans="1:27" ht="15" customHeight="1">
      <c r="A22" s="93"/>
      <c r="B22" s="294" t="s">
        <v>59</v>
      </c>
      <c r="C22" s="297">
        <v>20</v>
      </c>
      <c r="D22" s="212">
        <v>27</v>
      </c>
      <c r="E22" s="304">
        <v>27</v>
      </c>
      <c r="F22" s="297">
        <v>10</v>
      </c>
      <c r="G22" s="212">
        <v>11</v>
      </c>
      <c r="H22" s="304">
        <v>10</v>
      </c>
      <c r="I22" s="297">
        <v>2</v>
      </c>
      <c r="J22" s="212">
        <v>2</v>
      </c>
      <c r="K22" s="304">
        <v>2</v>
      </c>
      <c r="L22" s="297">
        <v>11</v>
      </c>
      <c r="M22" s="212">
        <v>12</v>
      </c>
      <c r="N22" s="304">
        <v>14</v>
      </c>
      <c r="O22" s="297">
        <v>43</v>
      </c>
      <c r="P22" s="212">
        <v>52</v>
      </c>
      <c r="Q22" s="304">
        <v>53</v>
      </c>
      <c r="R22" s="56"/>
      <c r="S22" s="600"/>
      <c r="T22" s="600"/>
      <c r="U22" s="600"/>
      <c r="W22" s="51"/>
      <c r="X22" s="51"/>
      <c r="Y22" s="51"/>
      <c r="Z22" s="51"/>
      <c r="AA22" s="51"/>
    </row>
    <row r="23" spans="1:27" ht="15" customHeight="1">
      <c r="A23" s="93"/>
      <c r="B23" s="294" t="s">
        <v>129</v>
      </c>
      <c r="C23" s="293">
        <v>0.35</v>
      </c>
      <c r="D23" s="209">
        <v>0.33333333333333331</v>
      </c>
      <c r="E23" s="302">
        <v>0.37037037037037035</v>
      </c>
      <c r="F23" s="293">
        <v>0.4</v>
      </c>
      <c r="G23" s="209">
        <v>0.54545454545454541</v>
      </c>
      <c r="H23" s="302">
        <v>0.5</v>
      </c>
      <c r="I23" s="293">
        <v>0.5</v>
      </c>
      <c r="J23" s="209">
        <v>0.5</v>
      </c>
      <c r="K23" s="302">
        <v>0.5</v>
      </c>
      <c r="L23" s="293">
        <v>0.27272727272727271</v>
      </c>
      <c r="M23" s="209">
        <v>0.33333333333333331</v>
      </c>
      <c r="N23" s="302">
        <v>0.2857142857142857</v>
      </c>
      <c r="O23" s="293">
        <v>0.35</v>
      </c>
      <c r="P23" s="209">
        <v>0.38461538461538464</v>
      </c>
      <c r="Q23" s="302">
        <v>0.37735849056603776</v>
      </c>
      <c r="R23" s="600"/>
      <c r="S23" s="600"/>
      <c r="T23" s="600"/>
      <c r="U23" s="600"/>
      <c r="W23" s="51"/>
      <c r="X23" s="51"/>
      <c r="Y23" s="51"/>
      <c r="Z23" s="51"/>
      <c r="AA23" s="51"/>
    </row>
    <row r="24" spans="1:27" ht="15" customHeight="1">
      <c r="A24" s="93"/>
      <c r="B24" s="294" t="s">
        <v>130</v>
      </c>
      <c r="C24" s="293">
        <v>0.65</v>
      </c>
      <c r="D24" s="209">
        <v>0.66666666666666663</v>
      </c>
      <c r="E24" s="302">
        <v>0.62962962962962965</v>
      </c>
      <c r="F24" s="293">
        <v>0.6</v>
      </c>
      <c r="G24" s="209">
        <v>0.45454545454545453</v>
      </c>
      <c r="H24" s="302">
        <v>0.5</v>
      </c>
      <c r="I24" s="293">
        <v>0.5</v>
      </c>
      <c r="J24" s="209">
        <v>0.5</v>
      </c>
      <c r="K24" s="302">
        <v>0.5</v>
      </c>
      <c r="L24" s="293">
        <v>0.72727272727272729</v>
      </c>
      <c r="M24" s="209">
        <v>0.66666666666666663</v>
      </c>
      <c r="N24" s="302">
        <v>0.7142857142857143</v>
      </c>
      <c r="O24" s="293">
        <v>0.65</v>
      </c>
      <c r="P24" s="209">
        <v>0.61538461538461542</v>
      </c>
      <c r="Q24" s="302">
        <v>0.62264150943396224</v>
      </c>
      <c r="R24" s="600"/>
      <c r="S24" s="600"/>
      <c r="T24" s="600"/>
      <c r="U24" s="600"/>
      <c r="W24" s="51"/>
      <c r="X24" s="51"/>
      <c r="Y24" s="51"/>
      <c r="Z24" s="51"/>
      <c r="AA24" s="51"/>
    </row>
    <row r="25" spans="1:27" ht="15" customHeight="1">
      <c r="A25" s="93"/>
      <c r="B25" s="294" t="s">
        <v>125</v>
      </c>
      <c r="C25" s="293">
        <v>0</v>
      </c>
      <c r="D25" s="209">
        <v>0</v>
      </c>
      <c r="E25" s="302">
        <v>0</v>
      </c>
      <c r="F25" s="293">
        <v>0</v>
      </c>
      <c r="G25" s="209">
        <v>0</v>
      </c>
      <c r="H25" s="302">
        <v>0</v>
      </c>
      <c r="I25" s="293">
        <v>0</v>
      </c>
      <c r="J25" s="209">
        <v>0</v>
      </c>
      <c r="K25" s="209">
        <v>0</v>
      </c>
      <c r="L25" s="293">
        <v>0</v>
      </c>
      <c r="M25" s="209">
        <v>0</v>
      </c>
      <c r="N25" s="302">
        <v>0</v>
      </c>
      <c r="O25" s="293">
        <v>0</v>
      </c>
      <c r="P25" s="209">
        <v>0</v>
      </c>
      <c r="Q25" s="302">
        <v>0</v>
      </c>
      <c r="R25" s="56"/>
      <c r="S25" s="600"/>
      <c r="T25" s="600"/>
      <c r="W25" s="51"/>
      <c r="X25" s="51"/>
      <c r="Y25" s="51"/>
      <c r="Z25" s="51"/>
      <c r="AA25" s="51"/>
    </row>
    <row r="26" spans="1:27" ht="15" customHeight="1">
      <c r="A26" s="93"/>
      <c r="B26" s="294" t="s">
        <v>126</v>
      </c>
      <c r="C26" s="293">
        <v>1</v>
      </c>
      <c r="D26" s="209">
        <v>0.77777777777777779</v>
      </c>
      <c r="E26" s="302">
        <v>0.81481481481481477</v>
      </c>
      <c r="F26" s="293">
        <v>1</v>
      </c>
      <c r="G26" s="209">
        <v>0.90909090909090906</v>
      </c>
      <c r="H26" s="302">
        <v>0.9</v>
      </c>
      <c r="I26" s="293">
        <v>1</v>
      </c>
      <c r="J26" s="209">
        <v>1</v>
      </c>
      <c r="K26" s="209">
        <v>1</v>
      </c>
      <c r="L26" s="293">
        <v>0.81818181818181823</v>
      </c>
      <c r="M26" s="209">
        <v>0.83333333333333337</v>
      </c>
      <c r="N26" s="302">
        <v>0.5714285714285714</v>
      </c>
      <c r="O26" s="213">
        <v>0.93023255813953487</v>
      </c>
      <c r="P26" s="209">
        <v>0.82692307692307687</v>
      </c>
      <c r="Q26" s="302">
        <v>0.77358490566037741</v>
      </c>
      <c r="R26" s="56"/>
      <c r="S26" s="600"/>
      <c r="T26" s="600"/>
      <c r="U26" s="600"/>
      <c r="W26" s="51"/>
      <c r="X26" s="51"/>
      <c r="Y26" s="51"/>
      <c r="Z26" s="51"/>
      <c r="AA26" s="51"/>
    </row>
    <row r="27" spans="1:27" ht="15" customHeight="1">
      <c r="A27" s="93"/>
      <c r="B27" s="294" t="s">
        <v>127</v>
      </c>
      <c r="C27" s="293">
        <v>0</v>
      </c>
      <c r="D27" s="209">
        <v>0.22222222222222221</v>
      </c>
      <c r="E27" s="302">
        <v>0.18518518518518517</v>
      </c>
      <c r="F27" s="293">
        <v>0</v>
      </c>
      <c r="G27" s="209">
        <v>9.0909090909090912E-2</v>
      </c>
      <c r="H27" s="302">
        <v>0.1</v>
      </c>
      <c r="I27" s="293">
        <v>0</v>
      </c>
      <c r="J27" s="209">
        <v>0</v>
      </c>
      <c r="K27" s="209">
        <v>0</v>
      </c>
      <c r="L27" s="293">
        <v>0.18181818181818182</v>
      </c>
      <c r="M27" s="209">
        <v>0.16666666666666666</v>
      </c>
      <c r="N27" s="302">
        <v>0.42857142857142855</v>
      </c>
      <c r="O27" s="293">
        <v>6.9767441860465115E-2</v>
      </c>
      <c r="P27" s="209">
        <v>0.17307692307692307</v>
      </c>
      <c r="Q27" s="302">
        <v>0.22641509433962265</v>
      </c>
      <c r="R27" s="56"/>
      <c r="S27" s="600"/>
      <c r="T27" s="600"/>
      <c r="U27" s="600"/>
      <c r="W27" s="51"/>
      <c r="X27" s="51"/>
      <c r="Y27" s="51"/>
      <c r="Z27" s="51"/>
      <c r="AA27" s="51"/>
    </row>
    <row r="28" spans="1:27" ht="15" customHeight="1">
      <c r="A28" s="93"/>
      <c r="B28" s="300" t="s">
        <v>132</v>
      </c>
      <c r="C28" s="295"/>
      <c r="D28" s="295"/>
      <c r="E28" s="303"/>
      <c r="F28" s="295"/>
      <c r="G28" s="295"/>
      <c r="H28" s="303"/>
      <c r="I28" s="295"/>
      <c r="J28" s="295"/>
      <c r="K28" s="303"/>
      <c r="L28" s="295"/>
      <c r="M28" s="295"/>
      <c r="N28" s="303"/>
      <c r="O28" s="295"/>
      <c r="P28" s="295"/>
      <c r="Q28" s="303"/>
      <c r="R28" s="56"/>
      <c r="S28" s="600"/>
      <c r="T28" s="600"/>
      <c r="U28" s="600"/>
      <c r="W28" s="51"/>
      <c r="X28" s="51"/>
      <c r="Y28" s="51"/>
      <c r="Z28" s="51"/>
      <c r="AA28" s="51"/>
    </row>
    <row r="29" spans="1:27" ht="15" customHeight="1">
      <c r="A29" s="93"/>
      <c r="B29" s="294" t="s">
        <v>59</v>
      </c>
      <c r="C29" s="297">
        <v>254</v>
      </c>
      <c r="D29" s="212">
        <v>326</v>
      </c>
      <c r="E29" s="304">
        <v>359</v>
      </c>
      <c r="F29" s="297">
        <v>81</v>
      </c>
      <c r="G29" s="212">
        <v>91</v>
      </c>
      <c r="H29" s="304">
        <v>108</v>
      </c>
      <c r="I29" s="297">
        <v>34</v>
      </c>
      <c r="J29" s="212">
        <v>30</v>
      </c>
      <c r="K29" s="304">
        <v>18</v>
      </c>
      <c r="L29" s="297">
        <v>91</v>
      </c>
      <c r="M29" s="212">
        <v>96</v>
      </c>
      <c r="N29" s="304">
        <v>97</v>
      </c>
      <c r="O29" s="297">
        <v>460</v>
      </c>
      <c r="P29" s="212">
        <v>543</v>
      </c>
      <c r="Q29" s="304">
        <v>582</v>
      </c>
      <c r="R29" s="56"/>
      <c r="S29" s="600"/>
      <c r="T29" s="600"/>
      <c r="U29" s="600"/>
      <c r="W29" s="51"/>
      <c r="X29" s="51"/>
      <c r="Y29" s="51"/>
      <c r="Z29" s="51"/>
      <c r="AA29" s="51"/>
    </row>
    <row r="30" spans="1:27" ht="15" customHeight="1">
      <c r="A30" s="93"/>
      <c r="B30" s="294" t="s">
        <v>129</v>
      </c>
      <c r="C30" s="293">
        <v>0.56126482213438733</v>
      </c>
      <c r="D30" s="209">
        <v>0.57055214723926384</v>
      </c>
      <c r="E30" s="302">
        <v>0.57103064066852371</v>
      </c>
      <c r="F30" s="293">
        <v>0.51</v>
      </c>
      <c r="G30" s="209">
        <v>0.56043956043956045</v>
      </c>
      <c r="H30" s="302">
        <v>0.57407407407407407</v>
      </c>
      <c r="I30" s="293">
        <v>0.58823529411764708</v>
      </c>
      <c r="J30" s="209">
        <v>0.66666666666666663</v>
      </c>
      <c r="K30" s="302">
        <v>0.55555555555555558</v>
      </c>
      <c r="L30" s="293">
        <v>0.47252747252747251</v>
      </c>
      <c r="M30" s="209">
        <v>0.38541666666666669</v>
      </c>
      <c r="N30" s="302">
        <v>0.38144329896907214</v>
      </c>
      <c r="O30" s="293">
        <v>0.54</v>
      </c>
      <c r="P30" s="209">
        <v>0.54143646408839774</v>
      </c>
      <c r="Q30" s="302">
        <v>0.53951890034364258</v>
      </c>
      <c r="R30" s="56"/>
      <c r="S30" s="600"/>
      <c r="T30" s="600"/>
      <c r="U30" s="600"/>
      <c r="W30" s="51"/>
      <c r="X30" s="51"/>
      <c r="Y30" s="51"/>
      <c r="Z30" s="51"/>
      <c r="AA30" s="51"/>
    </row>
    <row r="31" spans="1:27" ht="15" customHeight="1">
      <c r="A31" s="93"/>
      <c r="B31" s="294" t="s">
        <v>130</v>
      </c>
      <c r="C31" s="293">
        <v>0.43873517786561267</v>
      </c>
      <c r="D31" s="209">
        <v>0.42944785276073622</v>
      </c>
      <c r="E31" s="302">
        <v>0.42896935933147634</v>
      </c>
      <c r="F31" s="293">
        <v>0.49</v>
      </c>
      <c r="G31" s="209">
        <v>0.43956043956043955</v>
      </c>
      <c r="H31" s="302">
        <v>0.42592592592592593</v>
      </c>
      <c r="I31" s="293">
        <v>0.41176470588235292</v>
      </c>
      <c r="J31" s="209">
        <v>0.33333333333333331</v>
      </c>
      <c r="K31" s="302">
        <v>0.44444444444444442</v>
      </c>
      <c r="L31" s="293">
        <v>0.52747252747252749</v>
      </c>
      <c r="M31" s="209">
        <v>0.61458333333333337</v>
      </c>
      <c r="N31" s="302">
        <v>0.61855670103092786</v>
      </c>
      <c r="O31" s="293">
        <v>0.46</v>
      </c>
      <c r="P31" s="209">
        <v>0.4585635359116022</v>
      </c>
      <c r="Q31" s="302">
        <v>0.46048109965635736</v>
      </c>
      <c r="R31" s="56"/>
      <c r="S31" s="600"/>
      <c r="T31" s="600"/>
      <c r="U31" s="600"/>
      <c r="W31" s="51"/>
      <c r="X31" s="51"/>
      <c r="Y31" s="51"/>
      <c r="Z31" s="51"/>
      <c r="AA31" s="51"/>
    </row>
    <row r="32" spans="1:27" ht="15" customHeight="1">
      <c r="A32" s="93"/>
      <c r="B32" s="300" t="s">
        <v>133</v>
      </c>
      <c r="C32" s="295"/>
      <c r="D32" s="295"/>
      <c r="E32" s="303"/>
      <c r="F32" s="295"/>
      <c r="G32" s="295"/>
      <c r="H32" s="303"/>
      <c r="I32" s="295"/>
      <c r="J32" s="295"/>
      <c r="K32" s="303"/>
      <c r="L32" s="295"/>
      <c r="M32" s="295"/>
      <c r="N32" s="303"/>
      <c r="O32" s="295"/>
      <c r="P32" s="295"/>
      <c r="Q32" s="303"/>
      <c r="R32" s="56"/>
      <c r="S32" s="600"/>
      <c r="T32" s="600"/>
      <c r="U32" s="600"/>
      <c r="W32" s="51"/>
      <c r="X32" s="51"/>
      <c r="Y32" s="51"/>
      <c r="Z32" s="51"/>
      <c r="AA32" s="51"/>
    </row>
    <row r="33" spans="1:27" ht="15" customHeight="1">
      <c r="A33" s="93"/>
      <c r="B33" s="294" t="s">
        <v>59</v>
      </c>
      <c r="C33" s="298">
        <v>1773</v>
      </c>
      <c r="D33" s="214">
        <v>2335</v>
      </c>
      <c r="E33" s="305">
        <v>2430</v>
      </c>
      <c r="F33" s="298">
        <v>684</v>
      </c>
      <c r="G33" s="214">
        <v>881</v>
      </c>
      <c r="H33" s="305">
        <v>869</v>
      </c>
      <c r="I33" s="298">
        <v>300</v>
      </c>
      <c r="J33" s="214">
        <v>321</v>
      </c>
      <c r="K33" s="305">
        <v>311</v>
      </c>
      <c r="L33" s="298">
        <v>691</v>
      </c>
      <c r="M33" s="214">
        <v>557</v>
      </c>
      <c r="N33" s="305">
        <v>415</v>
      </c>
      <c r="O33" s="298">
        <v>3448</v>
      </c>
      <c r="P33" s="214">
        <v>4094</v>
      </c>
      <c r="Q33" s="305">
        <v>4025</v>
      </c>
      <c r="R33" s="56"/>
      <c r="S33" s="600"/>
      <c r="T33" s="600"/>
      <c r="U33" s="600"/>
      <c r="W33" s="51"/>
      <c r="X33" s="51"/>
      <c r="Y33" s="51"/>
      <c r="Z33" s="51"/>
      <c r="AA33" s="51"/>
    </row>
    <row r="34" spans="1:27" ht="15" customHeight="1">
      <c r="A34" s="93"/>
      <c r="B34" s="294" t="s">
        <v>129</v>
      </c>
      <c r="C34" s="299">
        <v>0.68415115623237455</v>
      </c>
      <c r="D34" s="211">
        <v>0.67323340471092075</v>
      </c>
      <c r="E34" s="306">
        <v>0.66954732510288062</v>
      </c>
      <c r="F34" s="299">
        <v>0.70614035087719296</v>
      </c>
      <c r="G34" s="211">
        <v>0.70374574347332575</v>
      </c>
      <c r="H34" s="306">
        <v>0.71691599539700801</v>
      </c>
      <c r="I34" s="299">
        <v>0.55333333333333334</v>
      </c>
      <c r="J34" s="211">
        <v>0.56074766355140182</v>
      </c>
      <c r="K34" s="306">
        <v>0.59163987138263663</v>
      </c>
      <c r="L34" s="299">
        <v>0.47467438494934877</v>
      </c>
      <c r="M34" s="211">
        <v>0.52782764811490124</v>
      </c>
      <c r="N34" s="306">
        <v>0.53493975903614455</v>
      </c>
      <c r="O34" s="299">
        <v>0.63515081206496515</v>
      </c>
      <c r="P34" s="211">
        <v>0.65119687347337563</v>
      </c>
      <c r="Q34" s="306">
        <v>0.65987577639751549</v>
      </c>
      <c r="R34" s="56"/>
      <c r="S34" s="600"/>
      <c r="T34" s="600"/>
      <c r="U34" s="600"/>
      <c r="W34" s="51"/>
      <c r="X34" s="51"/>
      <c r="Y34" s="51"/>
      <c r="Z34" s="51"/>
      <c r="AA34" s="51"/>
    </row>
    <row r="35" spans="1:27" ht="15" customHeight="1">
      <c r="A35" s="93"/>
      <c r="B35" s="294" t="s">
        <v>130</v>
      </c>
      <c r="C35" s="299">
        <v>0.31584884376762551</v>
      </c>
      <c r="D35" s="211">
        <v>0.32676659528907925</v>
      </c>
      <c r="E35" s="306">
        <v>0.33045267489711933</v>
      </c>
      <c r="F35" s="299">
        <v>0.29385964912280704</v>
      </c>
      <c r="G35" s="211">
        <v>0.29625425652667425</v>
      </c>
      <c r="H35" s="306">
        <v>0.28308400460299193</v>
      </c>
      <c r="I35" s="299">
        <v>0.44666666666666666</v>
      </c>
      <c r="J35" s="211">
        <v>0.43925233644859812</v>
      </c>
      <c r="K35" s="306">
        <v>0.40836012861736337</v>
      </c>
      <c r="L35" s="299">
        <v>0.52532561505065123</v>
      </c>
      <c r="M35" s="211">
        <v>0.47217235188509876</v>
      </c>
      <c r="N35" s="306">
        <v>0.4650602409638554</v>
      </c>
      <c r="O35" s="299">
        <v>0.36484918793503479</v>
      </c>
      <c r="P35" s="211">
        <v>0.34880312652662432</v>
      </c>
      <c r="Q35" s="306">
        <v>0.34012422360248445</v>
      </c>
      <c r="R35" s="58"/>
      <c r="S35" s="58"/>
      <c r="T35" s="58"/>
      <c r="W35" s="51"/>
      <c r="X35" s="51"/>
      <c r="Y35" s="51"/>
      <c r="Z35" s="51"/>
      <c r="AA35" s="51"/>
    </row>
    <row r="36" spans="1:27" ht="15" customHeight="1">
      <c r="A36" s="93"/>
      <c r="B36" s="294"/>
      <c r="C36" s="299"/>
      <c r="D36" s="211"/>
      <c r="E36" s="306"/>
      <c r="F36" s="299"/>
      <c r="G36" s="211"/>
      <c r="H36" s="306"/>
      <c r="I36" s="299"/>
      <c r="J36" s="211"/>
      <c r="K36" s="306"/>
      <c r="L36" s="299"/>
      <c r="M36" s="211"/>
      <c r="N36" s="306"/>
      <c r="O36" s="299"/>
      <c r="P36" s="211"/>
      <c r="Q36" s="306"/>
      <c r="R36" s="58"/>
      <c r="S36" s="58"/>
      <c r="T36" s="58"/>
      <c r="W36" s="51"/>
      <c r="X36" s="51"/>
      <c r="Y36" s="51"/>
      <c r="Z36" s="51"/>
      <c r="AA36" s="51"/>
    </row>
    <row r="37" spans="1:27" ht="15" customHeight="1">
      <c r="A37" s="495"/>
      <c r="B37" s="111"/>
      <c r="R37" s="11"/>
      <c r="S37" s="601"/>
      <c r="T37" s="6"/>
      <c r="U37" s="6"/>
      <c r="V37" s="6"/>
    </row>
    <row r="38" spans="1:27" ht="15" customHeight="1">
      <c r="A38" s="93"/>
      <c r="B38" s="113" t="s">
        <v>103</v>
      </c>
      <c r="C38" s="914" t="s">
        <v>134</v>
      </c>
      <c r="D38" s="915"/>
      <c r="E38" s="915"/>
      <c r="F38" s="915"/>
      <c r="G38" s="915"/>
      <c r="H38" s="915"/>
      <c r="I38" s="915"/>
      <c r="J38" s="915"/>
      <c r="K38" s="915"/>
      <c r="L38" s="915"/>
      <c r="M38" s="915"/>
      <c r="N38" s="915"/>
      <c r="O38" s="915"/>
      <c r="P38" s="915"/>
      <c r="Q38" s="916"/>
    </row>
    <row r="39" spans="1:27" ht="15" customHeight="1">
      <c r="A39" s="93"/>
      <c r="B39" s="113" t="s">
        <v>104</v>
      </c>
      <c r="C39" s="914" t="s">
        <v>135</v>
      </c>
      <c r="D39" s="915"/>
      <c r="E39" s="915"/>
      <c r="F39" s="915"/>
      <c r="G39" s="915"/>
      <c r="H39" s="915"/>
      <c r="I39" s="915"/>
      <c r="J39" s="915"/>
      <c r="K39" s="915"/>
      <c r="L39" s="915"/>
      <c r="M39" s="915"/>
      <c r="N39" s="915"/>
      <c r="O39" s="915"/>
      <c r="P39" s="915"/>
      <c r="Q39" s="916"/>
    </row>
    <row r="40" spans="1:27" ht="132" customHeight="1">
      <c r="A40" s="93"/>
      <c r="B40" s="113" t="s">
        <v>106</v>
      </c>
      <c r="C40" s="914" t="s">
        <v>1100</v>
      </c>
      <c r="D40" s="915"/>
      <c r="E40" s="915"/>
      <c r="F40" s="915"/>
      <c r="G40" s="915"/>
      <c r="H40" s="915"/>
      <c r="I40" s="915"/>
      <c r="J40" s="915"/>
      <c r="K40" s="915"/>
      <c r="L40" s="915"/>
      <c r="M40" s="915"/>
      <c r="N40" s="915"/>
      <c r="O40" s="915"/>
      <c r="P40" s="915"/>
      <c r="Q40" s="916"/>
    </row>
    <row r="41" spans="1:27" ht="13.5" customHeight="1">
      <c r="A41" s="93"/>
      <c r="B41" s="13"/>
      <c r="C41" s="478"/>
      <c r="D41" s="479"/>
      <c r="E41" s="479"/>
      <c r="F41" s="479"/>
      <c r="G41" s="479"/>
      <c r="H41" s="479"/>
      <c r="I41" s="479"/>
      <c r="J41" s="479"/>
      <c r="K41" s="479"/>
      <c r="L41" s="479"/>
      <c r="M41" s="479"/>
      <c r="N41" s="479"/>
      <c r="O41" s="479"/>
      <c r="P41" s="479"/>
      <c r="Q41" s="480"/>
      <c r="R41" s="13"/>
      <c r="S41" s="13"/>
      <c r="T41" s="13"/>
      <c r="U41" s="13"/>
      <c r="V41" s="13"/>
    </row>
    <row r="42" spans="1:27" s="71" customFormat="1" ht="20.100000000000001" customHeight="1">
      <c r="A42" s="93"/>
      <c r="B42" s="917" t="s">
        <v>136</v>
      </c>
      <c r="C42" s="918"/>
      <c r="D42" s="918"/>
      <c r="E42" s="918"/>
      <c r="F42" s="918"/>
      <c r="G42" s="918"/>
      <c r="H42" s="72"/>
      <c r="I42" s="72"/>
      <c r="J42" s="72"/>
      <c r="K42" s="72"/>
      <c r="L42" s="72"/>
      <c r="M42" s="72"/>
      <c r="N42" s="72"/>
      <c r="O42" s="72"/>
      <c r="P42" s="72"/>
      <c r="Q42" s="72"/>
      <c r="R42" s="72"/>
      <c r="S42" s="72"/>
      <c r="T42" s="72"/>
      <c r="U42" s="72"/>
      <c r="V42" s="72"/>
      <c r="W42" s="72"/>
    </row>
    <row r="43" spans="1:27" s="186" customFormat="1" ht="51.75" customHeight="1">
      <c r="A43" s="93"/>
      <c r="B43" s="307" t="s">
        <v>137</v>
      </c>
      <c r="C43" s="307" t="s">
        <v>88</v>
      </c>
      <c r="D43" s="307" t="s">
        <v>138</v>
      </c>
      <c r="E43" s="307" t="s">
        <v>90</v>
      </c>
      <c r="F43" s="307" t="s">
        <v>91</v>
      </c>
      <c r="G43" s="307" t="s">
        <v>92</v>
      </c>
      <c r="H43" s="13"/>
      <c r="I43" s="13"/>
      <c r="J43" s="13"/>
      <c r="K43" s="13"/>
      <c r="L43" s="13"/>
      <c r="M43" s="13"/>
      <c r="N43" s="13"/>
      <c r="O43" s="13"/>
      <c r="P43" s="13"/>
      <c r="Q43" s="13"/>
      <c r="R43" s="13"/>
      <c r="S43" s="13"/>
      <c r="T43" s="13"/>
      <c r="U43" s="13"/>
      <c r="V43" s="13"/>
      <c r="W43" s="13"/>
    </row>
    <row r="44" spans="1:27" ht="15" customHeight="1">
      <c r="A44" s="93"/>
      <c r="B44" s="634" t="s">
        <v>94</v>
      </c>
      <c r="C44" s="308">
        <v>64</v>
      </c>
      <c r="D44" s="216">
        <v>246</v>
      </c>
      <c r="E44" s="216">
        <v>25</v>
      </c>
      <c r="F44" s="216">
        <v>68</v>
      </c>
      <c r="G44" s="317">
        <f>SUM(C44:F44)</f>
        <v>403</v>
      </c>
      <c r="H44" s="43"/>
      <c r="I44" s="13"/>
      <c r="J44" s="13"/>
      <c r="K44" s="13"/>
      <c r="L44" s="13"/>
      <c r="M44" s="13"/>
      <c r="N44" s="13"/>
      <c r="O44" s="13"/>
      <c r="P44" s="13"/>
      <c r="Q44" s="13"/>
      <c r="R44" s="13"/>
      <c r="S44" s="13"/>
      <c r="T44" s="13"/>
      <c r="U44" s="13"/>
      <c r="V44" s="13"/>
      <c r="W44" s="13"/>
    </row>
    <row r="45" spans="1:27" ht="15" customHeight="1">
      <c r="A45" s="93"/>
      <c r="B45" s="634" t="s">
        <v>95</v>
      </c>
      <c r="C45" s="308">
        <v>142</v>
      </c>
      <c r="D45" s="216">
        <v>195</v>
      </c>
      <c r="E45" s="216">
        <v>25</v>
      </c>
      <c r="F45" s="216">
        <v>63</v>
      </c>
      <c r="G45" s="317">
        <v>425</v>
      </c>
      <c r="H45" s="43"/>
      <c r="I45" s="13"/>
      <c r="J45" s="13"/>
      <c r="K45" s="13"/>
      <c r="L45" s="13"/>
      <c r="M45" s="13"/>
      <c r="N45" s="13"/>
      <c r="O45" s="13"/>
      <c r="P45" s="13"/>
      <c r="Q45" s="13"/>
      <c r="R45" s="13"/>
      <c r="S45" s="13"/>
      <c r="T45" s="13"/>
      <c r="U45" s="13"/>
      <c r="V45" s="13"/>
      <c r="W45" s="13"/>
    </row>
    <row r="46" spans="1:27" ht="15" customHeight="1">
      <c r="A46" s="93"/>
      <c r="B46" s="114"/>
      <c r="C46" s="115"/>
      <c r="D46" s="115"/>
      <c r="E46" s="115"/>
      <c r="F46" s="115"/>
      <c r="G46" s="115"/>
      <c r="H46" s="13"/>
      <c r="I46" s="13"/>
      <c r="J46" s="13"/>
      <c r="K46" s="13"/>
      <c r="L46" s="13"/>
      <c r="M46" s="13"/>
      <c r="N46" s="13"/>
      <c r="O46" s="13"/>
      <c r="P46" s="13"/>
      <c r="Q46" s="13"/>
      <c r="R46" s="13"/>
      <c r="S46" s="13"/>
      <c r="T46" s="13"/>
      <c r="U46" s="13"/>
      <c r="V46" s="13"/>
      <c r="W46" s="13"/>
    </row>
    <row r="47" spans="1:27" ht="15" customHeight="1">
      <c r="A47" s="93"/>
      <c r="B47" s="113" t="s">
        <v>103</v>
      </c>
      <c r="C47" s="929" t="s">
        <v>1081</v>
      </c>
      <c r="D47" s="929"/>
      <c r="E47" s="929"/>
      <c r="F47" s="929"/>
      <c r="G47" s="929"/>
      <c r="H47" s="13"/>
      <c r="I47" s="13"/>
      <c r="J47" s="13"/>
      <c r="K47" s="13"/>
      <c r="L47" s="13"/>
      <c r="M47" s="13"/>
      <c r="O47" s="13"/>
      <c r="P47" s="13"/>
      <c r="Q47" s="13"/>
      <c r="R47" s="13"/>
      <c r="S47" s="13"/>
      <c r="T47" s="13"/>
      <c r="U47" s="13"/>
      <c r="V47" s="13"/>
    </row>
    <row r="48" spans="1:27" ht="31.15" customHeight="1">
      <c r="A48" s="93"/>
      <c r="B48" s="113" t="s">
        <v>104</v>
      </c>
      <c r="C48" s="930" t="s">
        <v>139</v>
      </c>
      <c r="D48" s="931"/>
      <c r="E48" s="931"/>
      <c r="F48" s="931"/>
      <c r="G48" s="932"/>
      <c r="H48" s="13"/>
      <c r="I48" s="13"/>
      <c r="J48" s="13"/>
      <c r="K48" s="13"/>
      <c r="L48" s="13"/>
      <c r="M48" s="13"/>
      <c r="N48" s="13"/>
      <c r="O48" s="13"/>
      <c r="P48" s="13"/>
      <c r="Q48" s="13"/>
      <c r="R48" s="13"/>
      <c r="S48" s="13"/>
      <c r="T48" s="13"/>
      <c r="U48" s="13"/>
      <c r="V48" s="13"/>
    </row>
    <row r="49" spans="1:27">
      <c r="A49" s="93"/>
      <c r="B49" s="113" t="s">
        <v>106</v>
      </c>
      <c r="C49" s="929"/>
      <c r="D49" s="929"/>
      <c r="E49" s="929"/>
      <c r="F49" s="929"/>
      <c r="G49" s="929"/>
      <c r="H49" s="47"/>
      <c r="I49" s="47"/>
      <c r="J49" s="47"/>
      <c r="K49" s="47"/>
      <c r="L49" s="47"/>
      <c r="M49" s="47"/>
      <c r="N49" s="47"/>
      <c r="O49" s="47"/>
      <c r="P49" s="47"/>
      <c r="Q49" s="47"/>
      <c r="R49" s="13"/>
      <c r="S49" s="13"/>
      <c r="T49" s="13"/>
      <c r="U49" s="13"/>
      <c r="V49" s="13"/>
    </row>
    <row r="50" spans="1:27" ht="14.1" customHeight="1">
      <c r="A50" s="93"/>
      <c r="B50" s="47"/>
      <c r="C50" s="13"/>
      <c r="D50" s="13"/>
      <c r="E50" s="13"/>
      <c r="F50" s="13"/>
      <c r="G50" s="13"/>
      <c r="H50" s="13"/>
      <c r="I50" s="13"/>
      <c r="J50" s="13"/>
      <c r="K50" s="13"/>
      <c r="L50" s="13"/>
      <c r="M50" s="13"/>
      <c r="N50" s="13"/>
      <c r="O50" s="13"/>
      <c r="P50" s="13"/>
      <c r="Q50" s="13"/>
      <c r="R50" s="13"/>
      <c r="S50" s="13"/>
      <c r="T50" s="13"/>
      <c r="U50" s="13"/>
      <c r="V50" s="13"/>
    </row>
    <row r="51" spans="1:27" s="71" customFormat="1" ht="20.100000000000001" customHeight="1">
      <c r="A51" s="93"/>
      <c r="B51" s="81" t="s">
        <v>140</v>
      </c>
      <c r="C51" s="47"/>
      <c r="D51" s="47"/>
      <c r="E51" s="47"/>
      <c r="F51" s="47"/>
      <c r="G51" s="47"/>
      <c r="H51" s="47"/>
      <c r="I51" s="47"/>
      <c r="J51" s="47"/>
      <c r="K51" s="47"/>
      <c r="L51" s="47"/>
      <c r="M51" s="47"/>
      <c r="N51" s="47"/>
      <c r="O51" s="47"/>
      <c r="P51" s="47"/>
      <c r="Q51" s="47"/>
    </row>
    <row r="52" spans="1:27">
      <c r="A52" s="93"/>
      <c r="B52" s="11"/>
      <c r="C52" s="11"/>
      <c r="D52" s="11"/>
      <c r="E52" s="11"/>
      <c r="F52" s="11"/>
      <c r="G52" s="11"/>
      <c r="H52" s="11"/>
      <c r="I52" s="11"/>
      <c r="J52" s="11"/>
      <c r="K52" s="11"/>
      <c r="L52" s="11"/>
      <c r="M52" s="11"/>
      <c r="N52" s="11"/>
      <c r="O52" s="11"/>
      <c r="P52" s="11"/>
      <c r="Q52" s="11"/>
      <c r="R52" s="11"/>
      <c r="S52" s="11"/>
      <c r="T52" s="11"/>
      <c r="U52" s="11"/>
      <c r="V52" s="11"/>
    </row>
    <row r="53" spans="1:27" s="71" customFormat="1" ht="20.100000000000001" customHeight="1">
      <c r="A53" s="93"/>
      <c r="B53" s="917" t="s">
        <v>35</v>
      </c>
      <c r="C53" s="918"/>
      <c r="D53" s="918"/>
      <c r="E53" s="918"/>
      <c r="F53" s="918"/>
      <c r="G53" s="918"/>
      <c r="H53" s="918"/>
      <c r="I53" s="918"/>
      <c r="J53" s="918"/>
      <c r="K53" s="918"/>
      <c r="L53" s="918"/>
      <c r="M53" s="918"/>
      <c r="N53" s="918"/>
      <c r="O53" s="918"/>
      <c r="P53" s="918"/>
      <c r="Q53" s="918"/>
    </row>
    <row r="54" spans="1:27" ht="17.25" customHeight="1">
      <c r="A54" s="93"/>
      <c r="B54" s="921" t="s">
        <v>29</v>
      </c>
      <c r="C54" s="923" t="s">
        <v>88</v>
      </c>
      <c r="D54" s="919"/>
      <c r="E54" s="919"/>
      <c r="F54" s="919" t="s">
        <v>89</v>
      </c>
      <c r="G54" s="919"/>
      <c r="H54" s="919"/>
      <c r="I54" s="919" t="s">
        <v>90</v>
      </c>
      <c r="J54" s="919"/>
      <c r="K54" s="919"/>
      <c r="L54" s="919" t="s">
        <v>91</v>
      </c>
      <c r="M54" s="919"/>
      <c r="N54" s="920"/>
      <c r="O54" s="923" t="s">
        <v>92</v>
      </c>
      <c r="P54" s="919"/>
      <c r="Q54" s="919"/>
    </row>
    <row r="55" spans="1:27" ht="17.25" customHeight="1">
      <c r="A55" s="93"/>
      <c r="B55" s="921"/>
      <c r="C55" s="104" t="s">
        <v>93</v>
      </c>
      <c r="D55" s="104" t="s">
        <v>94</v>
      </c>
      <c r="E55" s="105" t="s">
        <v>95</v>
      </c>
      <c r="F55" s="104" t="s">
        <v>93</v>
      </c>
      <c r="G55" s="104" t="s">
        <v>94</v>
      </c>
      <c r="H55" s="105" t="s">
        <v>95</v>
      </c>
      <c r="I55" s="104" t="s">
        <v>93</v>
      </c>
      <c r="J55" s="104" t="s">
        <v>94</v>
      </c>
      <c r="K55" s="105" t="s">
        <v>95</v>
      </c>
      <c r="L55" s="104" t="s">
        <v>93</v>
      </c>
      <c r="M55" s="104" t="s">
        <v>94</v>
      </c>
      <c r="N55" s="105" t="s">
        <v>95</v>
      </c>
      <c r="O55" s="104" t="s">
        <v>93</v>
      </c>
      <c r="P55" s="104" t="s">
        <v>94</v>
      </c>
      <c r="Q55" s="105" t="s">
        <v>95</v>
      </c>
    </row>
    <row r="56" spans="1:27" ht="15" customHeight="1">
      <c r="A56" s="93"/>
      <c r="B56" s="312" t="s">
        <v>141</v>
      </c>
      <c r="C56" s="309"/>
      <c r="D56" s="309"/>
      <c r="E56" s="314"/>
      <c r="F56" s="309"/>
      <c r="G56" s="309"/>
      <c r="H56" s="314"/>
      <c r="I56" s="309"/>
      <c r="J56" s="309"/>
      <c r="K56" s="314"/>
      <c r="L56" s="309"/>
      <c r="M56" s="309"/>
      <c r="N56" s="314"/>
      <c r="O56" s="309"/>
      <c r="P56" s="309"/>
      <c r="Q56" s="314"/>
    </row>
    <row r="57" spans="1:27" ht="15" customHeight="1">
      <c r="A57" s="93"/>
      <c r="B57" s="311" t="s">
        <v>142</v>
      </c>
      <c r="C57" s="659">
        <v>1155</v>
      </c>
      <c r="D57" s="660">
        <v>1440</v>
      </c>
      <c r="E57" s="292">
        <v>1520</v>
      </c>
      <c r="F57" s="659">
        <v>486</v>
      </c>
      <c r="G57" s="660">
        <v>639</v>
      </c>
      <c r="H57" s="292">
        <v>666</v>
      </c>
      <c r="I57" s="659">
        <v>186</v>
      </c>
      <c r="J57" s="660">
        <v>197</v>
      </c>
      <c r="K57" s="292">
        <v>194</v>
      </c>
      <c r="L57" s="659">
        <v>256</v>
      </c>
      <c r="M57" s="660">
        <v>239</v>
      </c>
      <c r="N57" s="292">
        <v>208</v>
      </c>
      <c r="O57" s="659">
        <v>2083</v>
      </c>
      <c r="P57" s="660">
        <v>2515</v>
      </c>
      <c r="Q57" s="292">
        <v>2588</v>
      </c>
      <c r="W57" s="51"/>
      <c r="X57" s="51"/>
      <c r="Y57" s="51"/>
      <c r="Z57" s="51"/>
      <c r="AA57" s="51"/>
    </row>
    <row r="58" spans="1:27" ht="15" customHeight="1">
      <c r="A58" s="93"/>
      <c r="B58" s="311" t="s">
        <v>143</v>
      </c>
      <c r="C58" s="659">
        <v>596</v>
      </c>
      <c r="D58" s="660">
        <v>733</v>
      </c>
      <c r="E58" s="292">
        <v>790</v>
      </c>
      <c r="F58" s="659">
        <v>226</v>
      </c>
      <c r="G58" s="660">
        <v>290</v>
      </c>
      <c r="H58" s="292">
        <v>292</v>
      </c>
      <c r="I58" s="659">
        <v>149</v>
      </c>
      <c r="J58" s="660">
        <v>152</v>
      </c>
      <c r="K58" s="292">
        <v>136</v>
      </c>
      <c r="L58" s="659">
        <v>274</v>
      </c>
      <c r="M58" s="660">
        <v>254</v>
      </c>
      <c r="N58" s="292">
        <v>233</v>
      </c>
      <c r="O58" s="659">
        <v>1245</v>
      </c>
      <c r="P58" s="660">
        <v>1429</v>
      </c>
      <c r="Q58" s="292">
        <v>1451</v>
      </c>
      <c r="W58" s="51"/>
      <c r="X58" s="51"/>
      <c r="Y58" s="51"/>
      <c r="Z58" s="51"/>
      <c r="AA58" s="51"/>
    </row>
    <row r="59" spans="1:27" ht="15" customHeight="1">
      <c r="A59" s="93"/>
      <c r="B59" s="312" t="s">
        <v>144</v>
      </c>
      <c r="C59" s="309"/>
      <c r="D59" s="309"/>
      <c r="E59" s="314"/>
      <c r="F59" s="309"/>
      <c r="G59" s="309"/>
      <c r="H59" s="314"/>
      <c r="I59" s="309"/>
      <c r="J59" s="309"/>
      <c r="K59" s="314"/>
      <c r="L59" s="309"/>
      <c r="M59" s="309"/>
      <c r="N59" s="314"/>
      <c r="O59" s="309"/>
      <c r="P59" s="309"/>
      <c r="Q59" s="314"/>
      <c r="W59" s="51"/>
      <c r="X59" s="51"/>
      <c r="Y59" s="51"/>
      <c r="Z59" s="51"/>
      <c r="AA59" s="51"/>
    </row>
    <row r="60" spans="1:27" ht="15" customHeight="1">
      <c r="A60" s="93"/>
      <c r="B60" s="311" t="s">
        <v>142</v>
      </c>
      <c r="C60" s="297">
        <v>2</v>
      </c>
      <c r="D60" s="212">
        <v>60</v>
      </c>
      <c r="E60" s="304">
        <v>24</v>
      </c>
      <c r="F60" s="297">
        <v>0</v>
      </c>
      <c r="G60" s="212">
        <v>2</v>
      </c>
      <c r="H60" s="304">
        <v>3</v>
      </c>
      <c r="I60" s="297">
        <v>1</v>
      </c>
      <c r="J60" s="212">
        <v>4</v>
      </c>
      <c r="K60" s="304">
        <v>1</v>
      </c>
      <c r="L60" s="297">
        <v>42</v>
      </c>
      <c r="M60" s="212">
        <v>44</v>
      </c>
      <c r="N60" s="304">
        <v>43</v>
      </c>
      <c r="O60" s="297">
        <v>45</v>
      </c>
      <c r="P60" s="212">
        <v>110</v>
      </c>
      <c r="Q60" s="304">
        <v>71</v>
      </c>
      <c r="W60" s="51"/>
      <c r="X60" s="51"/>
      <c r="Y60" s="51"/>
      <c r="Z60" s="51"/>
      <c r="AA60" s="51"/>
    </row>
    <row r="61" spans="1:27" ht="15" customHeight="1">
      <c r="A61" s="93"/>
      <c r="B61" s="311" t="s">
        <v>143</v>
      </c>
      <c r="C61" s="297">
        <v>0</v>
      </c>
      <c r="D61" s="212">
        <v>24</v>
      </c>
      <c r="E61" s="304">
        <v>8</v>
      </c>
      <c r="F61" s="297">
        <v>0</v>
      </c>
      <c r="G61" s="212">
        <v>3</v>
      </c>
      <c r="H61" s="304">
        <v>0</v>
      </c>
      <c r="I61" s="297">
        <v>0</v>
      </c>
      <c r="J61" s="212">
        <v>0</v>
      </c>
      <c r="K61" s="304">
        <v>0</v>
      </c>
      <c r="L61" s="297">
        <v>17</v>
      </c>
      <c r="M61" s="212">
        <v>12</v>
      </c>
      <c r="N61" s="304">
        <v>13</v>
      </c>
      <c r="O61" s="297">
        <v>17</v>
      </c>
      <c r="P61" s="212">
        <v>39</v>
      </c>
      <c r="Q61" s="304">
        <v>21</v>
      </c>
      <c r="W61" s="51"/>
      <c r="X61" s="51"/>
      <c r="Y61" s="51"/>
      <c r="Z61" s="51"/>
      <c r="AA61" s="51"/>
    </row>
    <row r="62" spans="1:27" ht="15" customHeight="1">
      <c r="A62" s="93"/>
      <c r="B62" s="312" t="s">
        <v>145</v>
      </c>
      <c r="C62" s="309"/>
      <c r="D62" s="309"/>
      <c r="E62" s="314"/>
      <c r="F62" s="309"/>
      <c r="G62" s="309"/>
      <c r="H62" s="314"/>
      <c r="I62" s="309"/>
      <c r="J62" s="309"/>
      <c r="K62" s="314"/>
      <c r="L62" s="309"/>
      <c r="M62" s="309"/>
      <c r="N62" s="314"/>
      <c r="O62" s="309"/>
      <c r="P62" s="309"/>
      <c r="Q62" s="314"/>
      <c r="W62" s="51"/>
      <c r="X62" s="51"/>
      <c r="Y62" s="51"/>
      <c r="Z62" s="51"/>
      <c r="AA62" s="51"/>
    </row>
    <row r="63" spans="1:27" ht="15" customHeight="1">
      <c r="A63" s="93"/>
      <c r="B63" s="311" t="s">
        <v>142</v>
      </c>
      <c r="C63" s="297">
        <v>206</v>
      </c>
      <c r="D63" s="212">
        <v>267</v>
      </c>
      <c r="E63" s="304">
        <v>295</v>
      </c>
      <c r="F63" s="297">
        <v>42</v>
      </c>
      <c r="G63" s="212">
        <v>35</v>
      </c>
      <c r="H63" s="304">
        <v>20</v>
      </c>
      <c r="I63" s="297">
        <v>0</v>
      </c>
      <c r="J63" s="212">
        <v>0</v>
      </c>
      <c r="K63" s="304">
        <v>0</v>
      </c>
      <c r="L63" s="297">
        <v>62</v>
      </c>
      <c r="M63" s="212">
        <v>49</v>
      </c>
      <c r="N63" s="304">
        <v>9</v>
      </c>
      <c r="O63" s="297">
        <v>310</v>
      </c>
      <c r="P63" s="212">
        <v>351</v>
      </c>
      <c r="Q63" s="304">
        <v>324</v>
      </c>
      <c r="W63" s="51"/>
      <c r="X63" s="51"/>
      <c r="Y63" s="51"/>
      <c r="Z63" s="51"/>
      <c r="AA63" s="51"/>
    </row>
    <row r="64" spans="1:27" ht="15" customHeight="1">
      <c r="A64" s="93"/>
      <c r="B64" s="311" t="s">
        <v>143</v>
      </c>
      <c r="C64" s="297">
        <v>88</v>
      </c>
      <c r="D64" s="212">
        <v>164</v>
      </c>
      <c r="E64" s="304">
        <v>176</v>
      </c>
      <c r="F64" s="297">
        <v>21</v>
      </c>
      <c r="G64" s="212">
        <v>13</v>
      </c>
      <c r="H64" s="304">
        <v>5</v>
      </c>
      <c r="I64" s="297">
        <v>0</v>
      </c>
      <c r="J64" s="212">
        <v>0</v>
      </c>
      <c r="K64" s="304">
        <v>0</v>
      </c>
      <c r="L64" s="297">
        <v>82</v>
      </c>
      <c r="M64" s="212">
        <v>58</v>
      </c>
      <c r="N64" s="304">
        <v>14</v>
      </c>
      <c r="O64" s="297">
        <v>191</v>
      </c>
      <c r="P64" s="212">
        <v>235</v>
      </c>
      <c r="Q64" s="304">
        <v>195</v>
      </c>
      <c r="W64" s="51"/>
      <c r="X64" s="51"/>
      <c r="Y64" s="51"/>
      <c r="Z64" s="51"/>
      <c r="AA64" s="51"/>
    </row>
    <row r="65" spans="1:27" ht="15" customHeight="1">
      <c r="A65" s="93"/>
      <c r="B65" s="312" t="s">
        <v>146</v>
      </c>
      <c r="C65" s="309"/>
      <c r="D65" s="309"/>
      <c r="E65" s="314"/>
      <c r="F65" s="309"/>
      <c r="G65" s="309"/>
      <c r="H65" s="314"/>
      <c r="I65" s="309"/>
      <c r="J65" s="309"/>
      <c r="K65" s="314"/>
      <c r="L65" s="309"/>
      <c r="M65" s="309"/>
      <c r="N65" s="314"/>
      <c r="O65" s="309"/>
      <c r="P65" s="309"/>
      <c r="Q65" s="314"/>
      <c r="W65" s="51"/>
      <c r="X65" s="51"/>
      <c r="Y65" s="51"/>
      <c r="Z65" s="51"/>
      <c r="AA65" s="51"/>
    </row>
    <row r="66" spans="1:27" ht="15" customHeight="1">
      <c r="A66" s="93"/>
      <c r="B66" s="311" t="s">
        <v>142</v>
      </c>
      <c r="C66" s="297">
        <v>0</v>
      </c>
      <c r="D66" s="212">
        <v>0</v>
      </c>
      <c r="E66" s="304">
        <v>3</v>
      </c>
      <c r="F66" s="297">
        <v>0</v>
      </c>
      <c r="G66" s="212">
        <v>1</v>
      </c>
      <c r="H66" s="304">
        <v>1</v>
      </c>
      <c r="I66" s="297">
        <v>0</v>
      </c>
      <c r="J66" s="212">
        <v>0</v>
      </c>
      <c r="K66" s="304">
        <v>0</v>
      </c>
      <c r="L66" s="297">
        <v>8</v>
      </c>
      <c r="M66" s="212">
        <v>3</v>
      </c>
      <c r="N66" s="304">
        <v>3</v>
      </c>
      <c r="O66" s="297">
        <v>8</v>
      </c>
      <c r="P66" s="212">
        <v>4</v>
      </c>
      <c r="Q66" s="304">
        <v>7</v>
      </c>
      <c r="W66" s="51"/>
      <c r="X66" s="51"/>
      <c r="Y66" s="51"/>
      <c r="Z66" s="51"/>
      <c r="AA66" s="51"/>
    </row>
    <row r="67" spans="1:27" ht="15" customHeight="1">
      <c r="A67" s="93"/>
      <c r="B67" s="311" t="s">
        <v>143</v>
      </c>
      <c r="C67" s="297">
        <v>0</v>
      </c>
      <c r="D67" s="212">
        <v>0</v>
      </c>
      <c r="E67" s="304">
        <v>0</v>
      </c>
      <c r="F67" s="297">
        <v>0</v>
      </c>
      <c r="G67" s="212">
        <v>0</v>
      </c>
      <c r="H67" s="304">
        <v>0</v>
      </c>
      <c r="I67" s="297">
        <v>0</v>
      </c>
      <c r="J67" s="212">
        <v>0</v>
      </c>
      <c r="K67" s="304">
        <v>0</v>
      </c>
      <c r="L67" s="297">
        <v>3</v>
      </c>
      <c r="M67" s="212">
        <v>6</v>
      </c>
      <c r="N67" s="304">
        <v>3</v>
      </c>
      <c r="O67" s="297">
        <v>3</v>
      </c>
      <c r="P67" s="212">
        <v>6</v>
      </c>
      <c r="Q67" s="304">
        <v>3</v>
      </c>
      <c r="W67" s="51"/>
      <c r="X67" s="51"/>
      <c r="Y67" s="51"/>
      <c r="Z67" s="51"/>
      <c r="AA67" s="51"/>
    </row>
    <row r="68" spans="1:27" ht="15" customHeight="1">
      <c r="A68" s="93"/>
      <c r="B68" s="313" t="s">
        <v>147</v>
      </c>
      <c r="C68" s="310"/>
      <c r="D68" s="310"/>
      <c r="E68" s="315"/>
      <c r="F68" s="310"/>
      <c r="G68" s="310"/>
      <c r="H68" s="315"/>
      <c r="I68" s="310"/>
      <c r="J68" s="310"/>
      <c r="K68" s="315"/>
      <c r="L68" s="310"/>
      <c r="M68" s="310"/>
      <c r="N68" s="315"/>
      <c r="O68" s="310"/>
      <c r="P68" s="310"/>
      <c r="Q68" s="315"/>
    </row>
    <row r="69" spans="1:27" ht="15" customHeight="1">
      <c r="A69" s="93"/>
      <c r="B69" s="311" t="s">
        <v>142</v>
      </c>
      <c r="C69" s="210">
        <v>0</v>
      </c>
      <c r="D69" s="210">
        <v>0</v>
      </c>
      <c r="E69" s="304">
        <v>0</v>
      </c>
      <c r="F69" s="210">
        <v>0</v>
      </c>
      <c r="G69" s="210">
        <v>0</v>
      </c>
      <c r="H69" s="304">
        <v>0</v>
      </c>
      <c r="I69" s="210">
        <v>0</v>
      </c>
      <c r="J69" s="210">
        <v>0</v>
      </c>
      <c r="K69" s="304">
        <v>0</v>
      </c>
      <c r="L69" s="210">
        <v>6</v>
      </c>
      <c r="M69" s="210">
        <v>0</v>
      </c>
      <c r="N69" s="304">
        <v>0</v>
      </c>
      <c r="O69" s="212">
        <v>6</v>
      </c>
      <c r="P69" s="212">
        <v>0</v>
      </c>
      <c r="Q69" s="316">
        <v>0</v>
      </c>
    </row>
    <row r="70" spans="1:27" ht="15" customHeight="1">
      <c r="A70" s="93"/>
      <c r="B70" s="311" t="s">
        <v>143</v>
      </c>
      <c r="C70" s="210">
        <v>0</v>
      </c>
      <c r="D70" s="210">
        <v>0</v>
      </c>
      <c r="E70" s="304">
        <v>0</v>
      </c>
      <c r="F70" s="210">
        <v>0</v>
      </c>
      <c r="G70" s="210">
        <v>0</v>
      </c>
      <c r="H70" s="304">
        <v>0</v>
      </c>
      <c r="I70" s="210">
        <v>0</v>
      </c>
      <c r="J70" s="210">
        <v>0</v>
      </c>
      <c r="K70" s="304">
        <v>0</v>
      </c>
      <c r="L70" s="210">
        <v>43</v>
      </c>
      <c r="M70" s="210">
        <v>0</v>
      </c>
      <c r="N70" s="304">
        <v>0</v>
      </c>
      <c r="O70" s="212">
        <v>43</v>
      </c>
      <c r="P70" s="212">
        <v>0</v>
      </c>
      <c r="Q70" s="316">
        <v>0</v>
      </c>
    </row>
    <row r="71" spans="1:27" ht="15" customHeight="1">
      <c r="A71" s="93"/>
      <c r="B71" s="495"/>
      <c r="C71" s="112"/>
      <c r="D71" s="552"/>
      <c r="E71" s="553"/>
      <c r="F71" s="553"/>
      <c r="G71" s="552"/>
      <c r="H71" s="552"/>
      <c r="I71" s="552"/>
      <c r="J71" s="552"/>
      <c r="K71" s="518"/>
      <c r="L71" s="518"/>
      <c r="M71" s="552"/>
      <c r="N71" s="552"/>
      <c r="O71" s="552"/>
      <c r="P71" s="518"/>
      <c r="Q71" s="518"/>
      <c r="R71" s="11"/>
      <c r="S71" s="10"/>
      <c r="T71" s="11"/>
      <c r="U71" s="11"/>
      <c r="V71" s="11"/>
    </row>
    <row r="72" spans="1:27" ht="15" customHeight="1">
      <c r="A72" s="93"/>
      <c r="B72" s="113" t="s">
        <v>103</v>
      </c>
      <c r="C72" s="930" t="s">
        <v>148</v>
      </c>
      <c r="D72" s="931"/>
      <c r="E72" s="931"/>
      <c r="F72" s="931"/>
      <c r="G72" s="931"/>
      <c r="H72" s="931"/>
      <c r="I72" s="931"/>
      <c r="J72" s="931"/>
      <c r="K72" s="931"/>
      <c r="L72" s="931"/>
      <c r="M72" s="931"/>
      <c r="N72" s="931"/>
      <c r="O72" s="931"/>
      <c r="P72" s="931"/>
      <c r="Q72" s="932"/>
      <c r="R72" s="11"/>
      <c r="S72" s="10"/>
      <c r="T72" s="11"/>
      <c r="U72" s="11"/>
      <c r="V72" s="11"/>
    </row>
    <row r="73" spans="1:27" ht="15" customHeight="1">
      <c r="A73" s="93"/>
      <c r="B73" s="113" t="s">
        <v>104</v>
      </c>
      <c r="C73" s="930" t="s">
        <v>135</v>
      </c>
      <c r="D73" s="931"/>
      <c r="E73" s="931"/>
      <c r="F73" s="931"/>
      <c r="G73" s="931"/>
      <c r="H73" s="931"/>
      <c r="I73" s="931"/>
      <c r="J73" s="931"/>
      <c r="K73" s="931"/>
      <c r="L73" s="931"/>
      <c r="M73" s="931"/>
      <c r="N73" s="931"/>
      <c r="O73" s="931"/>
      <c r="P73" s="931"/>
      <c r="Q73" s="932"/>
      <c r="R73" s="11"/>
      <c r="S73" s="10"/>
      <c r="T73" s="11"/>
      <c r="U73" s="11"/>
      <c r="V73" s="11"/>
    </row>
    <row r="74" spans="1:27" ht="20.65" customHeight="1">
      <c r="A74" s="93"/>
      <c r="B74" s="113" t="s">
        <v>106</v>
      </c>
      <c r="C74" s="930"/>
      <c r="D74" s="931"/>
      <c r="E74" s="931"/>
      <c r="F74" s="931"/>
      <c r="G74" s="931"/>
      <c r="H74" s="931"/>
      <c r="I74" s="931"/>
      <c r="J74" s="931"/>
      <c r="K74" s="931"/>
      <c r="L74" s="931"/>
      <c r="M74" s="931"/>
      <c r="N74" s="931"/>
      <c r="O74" s="931"/>
      <c r="P74" s="931"/>
      <c r="Q74" s="932"/>
      <c r="R74" s="11"/>
      <c r="S74" s="10"/>
      <c r="T74" s="11"/>
      <c r="U74" s="11"/>
      <c r="V74" s="11"/>
    </row>
    <row r="75" spans="1:27" ht="12" customHeight="1">
      <c r="A75" s="93"/>
      <c r="B75" s="77"/>
      <c r="C75" s="77"/>
      <c r="D75" s="77"/>
      <c r="E75" s="77"/>
      <c r="F75" s="77"/>
      <c r="G75" s="77"/>
      <c r="H75" s="77"/>
      <c r="I75" s="77"/>
      <c r="J75" s="77"/>
      <c r="K75" s="77"/>
      <c r="L75" s="77"/>
      <c r="M75" s="77"/>
      <c r="N75" s="77"/>
      <c r="O75" s="77"/>
      <c r="P75" s="77"/>
      <c r="Q75" s="77"/>
      <c r="R75" s="6"/>
      <c r="S75" s="10"/>
      <c r="T75" s="6"/>
      <c r="U75" s="6"/>
      <c r="V75" s="6"/>
    </row>
    <row r="76" spans="1:27" s="71" customFormat="1" ht="20.100000000000001" customHeight="1">
      <c r="A76" s="93"/>
      <c r="B76" s="934" t="s">
        <v>149</v>
      </c>
      <c r="C76" s="935"/>
      <c r="D76" s="935"/>
      <c r="E76" s="935"/>
      <c r="F76" s="74"/>
      <c r="G76" s="74"/>
      <c r="H76" s="74"/>
      <c r="I76" s="74"/>
      <c r="J76" s="74"/>
      <c r="K76" s="74"/>
      <c r="L76" s="74"/>
      <c r="M76" s="74"/>
      <c r="N76" s="74"/>
      <c r="O76" s="74"/>
      <c r="P76" s="74"/>
      <c r="Q76" s="74"/>
      <c r="R76" s="74"/>
      <c r="S76" s="74"/>
      <c r="T76" s="74"/>
      <c r="U76" s="74"/>
      <c r="V76" s="74"/>
    </row>
    <row r="77" spans="1:27" ht="15" customHeight="1">
      <c r="A77" s="93"/>
      <c r="B77" s="637" t="s">
        <v>93</v>
      </c>
      <c r="C77" s="936">
        <v>0.13743356112376615</v>
      </c>
      <c r="D77" s="937"/>
      <c r="E77" s="938"/>
      <c r="F77" s="11"/>
      <c r="G77" s="11"/>
      <c r="H77" s="11"/>
      <c r="I77" s="11"/>
      <c r="J77" s="11"/>
      <c r="K77" s="11"/>
      <c r="L77" s="11"/>
      <c r="M77" s="11"/>
      <c r="N77" s="11"/>
      <c r="O77" s="11"/>
      <c r="P77" s="11"/>
      <c r="Q77" s="11"/>
      <c r="R77" s="11"/>
      <c r="S77" s="11"/>
      <c r="T77" s="11"/>
      <c r="U77" s="11"/>
      <c r="V77" s="11"/>
    </row>
    <row r="78" spans="1:27" ht="15" customHeight="1">
      <c r="A78" s="93"/>
      <c r="B78" s="771" t="s">
        <v>94</v>
      </c>
      <c r="C78" s="939">
        <v>0.12</v>
      </c>
      <c r="D78" s="940"/>
      <c r="E78" s="941"/>
      <c r="F78" s="11"/>
      <c r="G78" s="11"/>
      <c r="H78" s="11"/>
      <c r="I78" s="11"/>
      <c r="J78" s="11"/>
      <c r="K78" s="11"/>
      <c r="L78" s="11"/>
      <c r="M78" s="11"/>
      <c r="N78" s="11"/>
      <c r="O78" s="11"/>
      <c r="P78" s="11"/>
      <c r="Q78" s="11"/>
      <c r="R78" s="11"/>
      <c r="S78" s="11"/>
      <c r="T78" s="11"/>
      <c r="U78" s="11"/>
      <c r="V78" s="11"/>
    </row>
    <row r="79" spans="1:27" ht="15" customHeight="1">
      <c r="A79" s="93"/>
      <c r="B79" s="770" t="s">
        <v>95</v>
      </c>
      <c r="C79" s="933">
        <v>0.12</v>
      </c>
      <c r="D79" s="933"/>
      <c r="E79" s="933"/>
      <c r="F79" s="11"/>
      <c r="G79" s="11"/>
      <c r="H79" s="11"/>
      <c r="I79" s="11"/>
      <c r="J79" s="11"/>
      <c r="K79" s="11"/>
      <c r="L79" s="11"/>
      <c r="M79" s="11"/>
      <c r="N79" s="11"/>
      <c r="O79" s="11"/>
      <c r="P79" s="11"/>
      <c r="Q79" s="11"/>
      <c r="R79" s="11"/>
      <c r="S79" s="11"/>
      <c r="T79" s="11"/>
      <c r="U79" s="11"/>
      <c r="V79" s="11"/>
    </row>
    <row r="80" spans="1:27" ht="15" customHeight="1">
      <c r="A80" s="93"/>
      <c r="B80" s="106"/>
      <c r="C80" s="117"/>
      <c r="D80" s="11"/>
      <c r="E80" s="11"/>
      <c r="F80" s="11"/>
      <c r="G80" s="11"/>
      <c r="H80" s="11"/>
      <c r="I80" s="11"/>
      <c r="J80" s="11"/>
      <c r="K80" s="11"/>
      <c r="L80" s="11"/>
      <c r="M80" s="11"/>
      <c r="N80" s="11"/>
      <c r="O80" s="11"/>
      <c r="P80" s="11"/>
      <c r="Q80" s="11"/>
      <c r="R80" s="11"/>
      <c r="S80" s="11"/>
      <c r="T80" s="11"/>
      <c r="U80" s="11"/>
      <c r="V80" s="11"/>
    </row>
    <row r="81" spans="1:27" ht="28.5" customHeight="1">
      <c r="A81" s="93"/>
      <c r="B81" s="124" t="s">
        <v>103</v>
      </c>
      <c r="C81" s="942" t="s">
        <v>150</v>
      </c>
      <c r="D81" s="943"/>
      <c r="E81" s="944"/>
      <c r="F81" s="11"/>
      <c r="G81" s="11"/>
      <c r="H81" s="11"/>
      <c r="I81" s="11"/>
      <c r="J81" s="11"/>
      <c r="K81" s="11"/>
      <c r="L81" s="11"/>
      <c r="M81" s="11"/>
      <c r="N81" s="11"/>
      <c r="O81" s="11"/>
      <c r="P81" s="11"/>
      <c r="Q81" s="11"/>
      <c r="R81" s="11"/>
      <c r="S81" s="11"/>
      <c r="T81" s="11"/>
      <c r="U81" s="11"/>
      <c r="V81" s="11"/>
    </row>
    <row r="82" spans="1:27" ht="45.6" customHeight="1">
      <c r="A82" s="93"/>
      <c r="B82" s="124" t="s">
        <v>104</v>
      </c>
      <c r="C82" s="942" t="s">
        <v>135</v>
      </c>
      <c r="D82" s="943"/>
      <c r="E82" s="944"/>
      <c r="F82" s="11"/>
      <c r="G82" s="11"/>
      <c r="H82" s="11"/>
      <c r="I82" s="11"/>
      <c r="J82" s="11"/>
      <c r="K82" s="11"/>
      <c r="L82" s="11"/>
      <c r="M82" s="11"/>
      <c r="N82" s="11"/>
      <c r="O82" s="11"/>
      <c r="P82" s="11"/>
      <c r="Q82" s="11"/>
      <c r="R82" s="11"/>
      <c r="S82" s="11"/>
      <c r="T82" s="11"/>
      <c r="U82" s="11"/>
      <c r="V82" s="11"/>
    </row>
    <row r="83" spans="1:27" ht="15" customHeight="1">
      <c r="A83" s="93"/>
      <c r="B83" s="883" t="s">
        <v>106</v>
      </c>
      <c r="C83" s="945"/>
      <c r="D83" s="946"/>
      <c r="E83" s="946"/>
      <c r="F83" s="11"/>
      <c r="G83" s="11"/>
      <c r="H83" s="11"/>
      <c r="I83" s="11"/>
      <c r="J83" s="11"/>
      <c r="K83" s="11"/>
      <c r="L83" s="11"/>
      <c r="M83" s="11"/>
      <c r="N83" s="11"/>
      <c r="O83" s="11"/>
      <c r="P83" s="11"/>
      <c r="Q83" s="11"/>
      <c r="R83" s="11"/>
      <c r="S83" s="11"/>
      <c r="T83" s="11"/>
      <c r="U83" s="11"/>
      <c r="V83" s="11"/>
    </row>
    <row r="84" spans="1:27">
      <c r="A84" s="93"/>
      <c r="B84" s="11"/>
      <c r="C84" s="11"/>
      <c r="D84" s="11"/>
      <c r="E84" s="11"/>
      <c r="F84" s="11"/>
      <c r="G84" s="11"/>
      <c r="H84" s="11"/>
      <c r="I84" s="11"/>
      <c r="J84" s="11"/>
      <c r="K84" s="11"/>
      <c r="L84" s="11"/>
      <c r="M84" s="11"/>
      <c r="N84" s="11"/>
      <c r="O84" s="11"/>
      <c r="P84" s="11"/>
      <c r="Q84" s="11"/>
      <c r="R84" s="11"/>
      <c r="S84" s="11"/>
      <c r="T84" s="11"/>
      <c r="U84" s="11"/>
      <c r="V84" s="11"/>
    </row>
    <row r="85" spans="1:27" s="71" customFormat="1" ht="20.100000000000001" customHeight="1">
      <c r="A85" s="93"/>
      <c r="B85" s="485" t="s">
        <v>151</v>
      </c>
      <c r="C85" s="11"/>
      <c r="D85" s="11"/>
      <c r="E85" s="11"/>
      <c r="F85" s="11"/>
      <c r="G85" s="11"/>
      <c r="H85" s="11"/>
      <c r="I85" s="11"/>
      <c r="J85" s="11"/>
      <c r="K85" s="11"/>
      <c r="L85" s="11"/>
      <c r="M85" s="11"/>
      <c r="N85" s="11"/>
      <c r="O85" s="11"/>
      <c r="P85" s="11"/>
      <c r="Q85" s="11"/>
    </row>
    <row r="86" spans="1:27">
      <c r="A86" s="93"/>
      <c r="B86" s="4"/>
      <c r="C86" s="11"/>
      <c r="D86" s="11"/>
      <c r="E86" s="11"/>
      <c r="F86" s="11"/>
      <c r="G86" s="11"/>
      <c r="H86" s="11"/>
      <c r="I86" s="11"/>
      <c r="J86" s="11"/>
      <c r="K86" s="11"/>
      <c r="L86" s="11"/>
      <c r="M86" s="11"/>
      <c r="N86" s="11"/>
      <c r="O86" s="11"/>
      <c r="P86" s="11"/>
      <c r="Q86" s="11"/>
      <c r="R86" s="11"/>
      <c r="S86" s="11"/>
      <c r="T86" s="11"/>
      <c r="U86" s="11"/>
      <c r="V86" s="11"/>
    </row>
    <row r="87" spans="1:27" s="71" customFormat="1" ht="20.100000000000001" customHeight="1">
      <c r="A87" s="93"/>
      <c r="B87" s="917" t="s">
        <v>36</v>
      </c>
      <c r="C87" s="918"/>
      <c r="D87" s="918"/>
      <c r="E87" s="918"/>
      <c r="F87" s="918"/>
      <c r="G87" s="918"/>
      <c r="H87" s="918"/>
      <c r="I87" s="918"/>
      <c r="J87" s="918"/>
      <c r="K87" s="918"/>
      <c r="L87" s="918"/>
      <c r="M87" s="918"/>
      <c r="N87" s="918"/>
      <c r="O87" s="918"/>
      <c r="P87" s="918"/>
      <c r="Q87" s="918"/>
    </row>
    <row r="88" spans="1:27" ht="17.25" customHeight="1">
      <c r="A88" s="93"/>
      <c r="B88" s="921" t="s">
        <v>29</v>
      </c>
      <c r="C88" s="923" t="s">
        <v>88</v>
      </c>
      <c r="D88" s="919"/>
      <c r="E88" s="919"/>
      <c r="F88" s="919" t="s">
        <v>89</v>
      </c>
      <c r="G88" s="919"/>
      <c r="H88" s="919"/>
      <c r="I88" s="919" t="s">
        <v>90</v>
      </c>
      <c r="J88" s="919"/>
      <c r="K88" s="919"/>
      <c r="L88" s="919" t="s">
        <v>91</v>
      </c>
      <c r="M88" s="919"/>
      <c r="N88" s="920"/>
      <c r="O88" s="923" t="s">
        <v>92</v>
      </c>
      <c r="P88" s="919"/>
      <c r="Q88" s="919"/>
    </row>
    <row r="89" spans="1:27" ht="17.25" customHeight="1">
      <c r="A89" s="93"/>
      <c r="B89" s="921"/>
      <c r="C89" s="104" t="s">
        <v>93</v>
      </c>
      <c r="D89" s="104" t="s">
        <v>94</v>
      </c>
      <c r="E89" s="105" t="s">
        <v>95</v>
      </c>
      <c r="F89" s="104" t="s">
        <v>93</v>
      </c>
      <c r="G89" s="104" t="s">
        <v>94</v>
      </c>
      <c r="H89" s="105" t="s">
        <v>95</v>
      </c>
      <c r="I89" s="104" t="s">
        <v>93</v>
      </c>
      <c r="J89" s="104" t="s">
        <v>94</v>
      </c>
      <c r="K89" s="105" t="s">
        <v>95</v>
      </c>
      <c r="L89" s="104" t="s">
        <v>93</v>
      </c>
      <c r="M89" s="104" t="s">
        <v>94</v>
      </c>
      <c r="N89" s="105" t="s">
        <v>95</v>
      </c>
      <c r="O89" s="104" t="s">
        <v>93</v>
      </c>
      <c r="P89" s="104" t="s">
        <v>94</v>
      </c>
      <c r="Q89" s="105" t="s">
        <v>95</v>
      </c>
    </row>
    <row r="90" spans="1:27">
      <c r="A90" s="93"/>
      <c r="B90" s="283" t="s">
        <v>152</v>
      </c>
      <c r="C90" s="218">
        <v>8.1999999999999993</v>
      </c>
      <c r="D90" s="218">
        <v>9.6</v>
      </c>
      <c r="E90" s="322">
        <v>8.9719678750213685</v>
      </c>
      <c r="F90" s="218">
        <v>9.1999999999999993</v>
      </c>
      <c r="G90" s="218">
        <v>11</v>
      </c>
      <c r="H90" s="322">
        <v>11.539407407409044</v>
      </c>
      <c r="I90" s="218">
        <v>8.8000000000000007</v>
      </c>
      <c r="J90" s="218">
        <v>9.9</v>
      </c>
      <c r="K90" s="304">
        <v>9.9999999999968754</v>
      </c>
      <c r="L90" s="218">
        <v>11.1</v>
      </c>
      <c r="M90" s="219">
        <v>8.3000000000000007</v>
      </c>
      <c r="N90" s="322">
        <v>7.2463773913043479</v>
      </c>
      <c r="O90" s="218">
        <v>25</v>
      </c>
      <c r="P90" s="219">
        <v>24</v>
      </c>
      <c r="Q90" s="322">
        <v>23.630686457459031</v>
      </c>
    </row>
    <row r="91" spans="1:27">
      <c r="A91" s="93"/>
      <c r="B91" s="817" t="s">
        <v>153</v>
      </c>
      <c r="C91" s="318">
        <v>1</v>
      </c>
      <c r="D91" s="221">
        <v>1</v>
      </c>
      <c r="E91" s="217">
        <v>0.89</v>
      </c>
      <c r="F91" s="319">
        <v>1</v>
      </c>
      <c r="G91" s="222">
        <v>1</v>
      </c>
      <c r="H91" s="222">
        <v>1</v>
      </c>
      <c r="I91" s="319">
        <v>1</v>
      </c>
      <c r="J91" s="222">
        <v>1</v>
      </c>
      <c r="K91" s="222">
        <v>0</v>
      </c>
      <c r="L91" s="319">
        <v>0.73</v>
      </c>
      <c r="M91" s="222">
        <v>0.57999999999999996</v>
      </c>
      <c r="N91" s="321">
        <v>0.43</v>
      </c>
      <c r="O91" s="319">
        <v>0.93</v>
      </c>
      <c r="P91" s="222">
        <v>0.9</v>
      </c>
      <c r="Q91" s="321">
        <v>0.75</v>
      </c>
      <c r="W91" s="51"/>
      <c r="X91" s="51"/>
      <c r="Y91" s="51"/>
      <c r="Z91" s="51"/>
      <c r="AA91" s="51"/>
    </row>
    <row r="92" spans="1:27" ht="15" customHeight="1">
      <c r="A92" s="93"/>
      <c r="B92" s="647"/>
      <c r="C92" s="120"/>
      <c r="D92" s="121"/>
      <c r="E92" s="121"/>
      <c r="F92" s="121"/>
      <c r="G92" s="120"/>
      <c r="H92" s="122"/>
      <c r="I92" s="122"/>
      <c r="J92" s="122"/>
      <c r="K92" s="120"/>
      <c r="L92" s="122"/>
      <c r="M92" s="122"/>
      <c r="N92" s="122"/>
      <c r="O92" s="123"/>
      <c r="P92" s="122"/>
      <c r="Q92" s="122"/>
    </row>
    <row r="93" spans="1:27" ht="15" customHeight="1">
      <c r="A93" s="93"/>
      <c r="B93" s="124" t="s">
        <v>103</v>
      </c>
      <c r="C93" s="910" t="s">
        <v>154</v>
      </c>
      <c r="D93" s="910"/>
      <c r="E93" s="910"/>
      <c r="F93" s="910"/>
      <c r="G93" s="910"/>
      <c r="H93" s="910"/>
      <c r="I93" s="910"/>
      <c r="J93" s="910"/>
      <c r="K93" s="910"/>
      <c r="L93" s="910"/>
      <c r="M93" s="910"/>
      <c r="N93" s="910"/>
      <c r="O93" s="910"/>
      <c r="P93" s="910"/>
      <c r="Q93" s="910"/>
      <c r="W93" s="51"/>
    </row>
    <row r="94" spans="1:27" ht="15" customHeight="1">
      <c r="A94" s="93"/>
      <c r="B94" s="124" t="s">
        <v>104</v>
      </c>
      <c r="C94" s="910" t="s">
        <v>155</v>
      </c>
      <c r="D94" s="910"/>
      <c r="E94" s="910"/>
      <c r="F94" s="910"/>
      <c r="G94" s="910"/>
      <c r="H94" s="910"/>
      <c r="I94" s="910"/>
      <c r="J94" s="910"/>
      <c r="K94" s="910"/>
      <c r="L94" s="910"/>
      <c r="M94" s="910"/>
      <c r="N94" s="910"/>
      <c r="O94" s="910"/>
      <c r="P94" s="910"/>
      <c r="Q94" s="910"/>
    </row>
    <row r="95" spans="1:27" ht="39.75" customHeight="1">
      <c r="A95" s="93"/>
      <c r="B95" s="113" t="s">
        <v>106</v>
      </c>
      <c r="C95" s="947" t="s">
        <v>156</v>
      </c>
      <c r="D95" s="948"/>
      <c r="E95" s="948"/>
      <c r="F95" s="948"/>
      <c r="G95" s="948"/>
      <c r="H95" s="948"/>
      <c r="I95" s="948"/>
      <c r="J95" s="948"/>
      <c r="K95" s="948"/>
      <c r="L95" s="948"/>
      <c r="M95" s="948"/>
      <c r="N95" s="948"/>
      <c r="O95" s="948"/>
      <c r="P95" s="948"/>
      <c r="Q95" s="948"/>
    </row>
    <row r="96" spans="1:27" ht="14.1" customHeight="1">
      <c r="A96" s="93"/>
      <c r="B96" s="21"/>
      <c r="C96" s="481"/>
      <c r="D96" s="482"/>
      <c r="E96" s="482"/>
      <c r="F96" s="482"/>
      <c r="G96" s="482"/>
      <c r="H96" s="482"/>
      <c r="I96" s="482"/>
      <c r="J96" s="482"/>
      <c r="K96" s="482"/>
      <c r="L96" s="482"/>
      <c r="M96" s="482"/>
      <c r="N96" s="482"/>
      <c r="O96" s="482"/>
      <c r="P96" s="482"/>
      <c r="Q96" s="482"/>
      <c r="R96" s="22"/>
      <c r="S96" s="602"/>
      <c r="T96" s="20"/>
      <c r="U96" s="20"/>
      <c r="V96" s="20"/>
    </row>
    <row r="97" spans="1:27" s="71" customFormat="1" ht="20.100000000000001" customHeight="1">
      <c r="A97" s="93"/>
      <c r="B97" s="917" t="s">
        <v>37</v>
      </c>
      <c r="C97" s="918"/>
      <c r="D97" s="918"/>
      <c r="E97" s="918"/>
      <c r="F97" s="918"/>
      <c r="G97" s="918"/>
      <c r="H97" s="918"/>
      <c r="I97" s="918"/>
      <c r="J97" s="918"/>
      <c r="K97" s="918"/>
      <c r="L97" s="918"/>
      <c r="M97" s="918"/>
      <c r="N97" s="918"/>
      <c r="O97" s="918"/>
      <c r="P97" s="918"/>
      <c r="Q97" s="918"/>
    </row>
    <row r="98" spans="1:27" ht="17.25" customHeight="1">
      <c r="A98" s="93"/>
      <c r="B98" s="921" t="s">
        <v>29</v>
      </c>
      <c r="C98" s="923" t="s">
        <v>88</v>
      </c>
      <c r="D98" s="919"/>
      <c r="E98" s="919"/>
      <c r="F98" s="919" t="s">
        <v>89</v>
      </c>
      <c r="G98" s="919"/>
      <c r="H98" s="919"/>
      <c r="I98" s="919" t="s">
        <v>90</v>
      </c>
      <c r="J98" s="919"/>
      <c r="K98" s="919"/>
      <c r="L98" s="919" t="s">
        <v>91</v>
      </c>
      <c r="M98" s="919"/>
      <c r="N98" s="920"/>
      <c r="O98" s="923" t="s">
        <v>92</v>
      </c>
      <c r="P98" s="919"/>
      <c r="Q98" s="919"/>
    </row>
    <row r="99" spans="1:27" ht="17.25" customHeight="1">
      <c r="A99" s="93"/>
      <c r="B99" s="921"/>
      <c r="C99" s="104" t="s">
        <v>93</v>
      </c>
      <c r="D99" s="104" t="s">
        <v>94</v>
      </c>
      <c r="E99" s="105" t="s">
        <v>95</v>
      </c>
      <c r="F99" s="104" t="s">
        <v>93</v>
      </c>
      <c r="G99" s="104" t="s">
        <v>94</v>
      </c>
      <c r="H99" s="105" t="s">
        <v>95</v>
      </c>
      <c r="I99" s="104" t="s">
        <v>93</v>
      </c>
      <c r="J99" s="104" t="s">
        <v>94</v>
      </c>
      <c r="K99" s="105" t="s">
        <v>95</v>
      </c>
      <c r="L99" s="104" t="s">
        <v>93</v>
      </c>
      <c r="M99" s="104" t="s">
        <v>94</v>
      </c>
      <c r="N99" s="105" t="s">
        <v>95</v>
      </c>
      <c r="O99" s="104" t="s">
        <v>93</v>
      </c>
      <c r="P99" s="104" t="s">
        <v>94</v>
      </c>
      <c r="Q99" s="105" t="s">
        <v>95</v>
      </c>
    </row>
    <row r="100" spans="1:27" ht="15" customHeight="1">
      <c r="A100" s="93"/>
      <c r="B100" s="326" t="s">
        <v>157</v>
      </c>
      <c r="C100" s="323"/>
      <c r="D100" s="323"/>
      <c r="E100" s="328"/>
      <c r="F100" s="323"/>
      <c r="G100" s="323"/>
      <c r="H100" s="328"/>
      <c r="I100" s="323"/>
      <c r="J100" s="323"/>
      <c r="K100" s="328"/>
      <c r="L100" s="323"/>
      <c r="M100" s="323"/>
      <c r="N100" s="328"/>
      <c r="O100" s="323"/>
      <c r="P100" s="323"/>
      <c r="Q100" s="328"/>
    </row>
    <row r="101" spans="1:27" ht="15" customHeight="1">
      <c r="A101" s="93"/>
      <c r="B101" s="294" t="s">
        <v>158</v>
      </c>
      <c r="C101" s="297">
        <v>469</v>
      </c>
      <c r="D101" s="212">
        <v>760</v>
      </c>
      <c r="E101" s="304">
        <v>502</v>
      </c>
      <c r="F101" s="297">
        <v>158</v>
      </c>
      <c r="G101" s="212">
        <v>308</v>
      </c>
      <c r="H101" s="304">
        <v>159</v>
      </c>
      <c r="I101" s="297">
        <v>59</v>
      </c>
      <c r="J101" s="212">
        <v>50</v>
      </c>
      <c r="K101" s="304">
        <v>21</v>
      </c>
      <c r="L101" s="297">
        <v>137</v>
      </c>
      <c r="M101" s="212">
        <v>219</v>
      </c>
      <c r="N101" s="304">
        <v>109</v>
      </c>
      <c r="O101" s="297">
        <v>823</v>
      </c>
      <c r="P101" s="212">
        <v>1337</v>
      </c>
      <c r="Q101" s="304">
        <v>791</v>
      </c>
      <c r="W101" s="51"/>
      <c r="X101" s="51"/>
      <c r="Y101" s="51"/>
      <c r="Z101" s="51"/>
      <c r="AA101" s="51"/>
    </row>
    <row r="102" spans="1:27" ht="15">
      <c r="A102" s="93"/>
      <c r="B102" s="326" t="s">
        <v>159</v>
      </c>
      <c r="C102" s="323"/>
      <c r="D102" s="323"/>
      <c r="E102" s="328"/>
      <c r="F102" s="323"/>
      <c r="G102" s="323"/>
      <c r="H102" s="328"/>
      <c r="I102" s="323"/>
      <c r="J102" s="323"/>
      <c r="K102" s="328"/>
      <c r="L102" s="323"/>
      <c r="M102" s="323"/>
      <c r="N102" s="328"/>
      <c r="O102" s="323"/>
      <c r="P102" s="323"/>
      <c r="Q102" s="328"/>
      <c r="W102" s="51"/>
      <c r="X102" s="51"/>
      <c r="Y102" s="51"/>
      <c r="Z102" s="51"/>
      <c r="AA102" s="51"/>
    </row>
    <row r="103" spans="1:27" ht="15" customHeight="1">
      <c r="A103" s="93"/>
      <c r="B103" s="327" t="s">
        <v>160</v>
      </c>
      <c r="C103" s="659">
        <v>595</v>
      </c>
      <c r="D103" s="660">
        <v>511</v>
      </c>
      <c r="E103" s="292">
        <v>695</v>
      </c>
      <c r="F103" s="659">
        <v>197</v>
      </c>
      <c r="G103" s="660">
        <v>203</v>
      </c>
      <c r="H103" s="292">
        <v>199</v>
      </c>
      <c r="I103" s="659">
        <v>85</v>
      </c>
      <c r="J103" s="660">
        <v>89</v>
      </c>
      <c r="K103" s="292">
        <v>93</v>
      </c>
      <c r="L103" s="659">
        <v>13</v>
      </c>
      <c r="M103" s="660">
        <v>54</v>
      </c>
      <c r="N103" s="292">
        <v>68</v>
      </c>
      <c r="O103" s="659">
        <v>890</v>
      </c>
      <c r="P103" s="660">
        <v>857</v>
      </c>
      <c r="Q103" s="292">
        <v>1055</v>
      </c>
      <c r="W103" s="51"/>
      <c r="X103" s="51"/>
      <c r="Y103" s="51"/>
      <c r="Z103" s="51"/>
      <c r="AA103" s="51"/>
    </row>
    <row r="104" spans="1:27" ht="17.25">
      <c r="A104" s="93"/>
      <c r="B104" s="763" t="s">
        <v>1099</v>
      </c>
      <c r="C104" s="323"/>
      <c r="D104" s="323"/>
      <c r="E104" s="328"/>
      <c r="F104" s="323"/>
      <c r="G104" s="323"/>
      <c r="H104" s="328"/>
      <c r="I104" s="323"/>
      <c r="J104" s="323"/>
      <c r="K104" s="328"/>
      <c r="L104" s="323"/>
      <c r="M104" s="323"/>
      <c r="N104" s="328"/>
      <c r="O104" s="323"/>
      <c r="P104" s="323"/>
      <c r="Q104" s="328"/>
      <c r="W104" s="51"/>
      <c r="X104" s="51"/>
      <c r="Y104" s="51"/>
      <c r="Z104" s="51"/>
      <c r="AA104" s="51"/>
    </row>
    <row r="105" spans="1:27" ht="15" customHeight="1">
      <c r="A105" s="93"/>
      <c r="B105" s="320" t="s">
        <v>161</v>
      </c>
      <c r="C105" s="325">
        <v>8.0462215700660309</v>
      </c>
      <c r="D105" s="220">
        <v>7.0841279420639705</v>
      </c>
      <c r="E105" s="322">
        <v>7.7</v>
      </c>
      <c r="F105" s="325">
        <v>7.9772727272727275</v>
      </c>
      <c r="G105" s="220">
        <v>7.476592592592592</v>
      </c>
      <c r="H105" s="322">
        <v>7.6</v>
      </c>
      <c r="I105" s="325">
        <v>4.8716577540106956</v>
      </c>
      <c r="J105" s="220">
        <v>5.5526315789473681</v>
      </c>
      <c r="K105" s="322">
        <v>9</v>
      </c>
      <c r="L105" s="325">
        <v>5.4151336898395721</v>
      </c>
      <c r="M105" s="220">
        <v>4.8231641791044773</v>
      </c>
      <c r="N105" s="322">
        <v>5.8</v>
      </c>
      <c r="O105" s="325">
        <v>7.38795269168026</v>
      </c>
      <c r="P105" s="220">
        <v>6.8098914945747291</v>
      </c>
      <c r="Q105" s="322">
        <v>7.2</v>
      </c>
      <c r="W105" s="51"/>
      <c r="X105" s="51"/>
      <c r="Y105" s="51"/>
      <c r="Z105" s="51"/>
      <c r="AA105" s="51"/>
    </row>
    <row r="106" spans="1:27" ht="15" customHeight="1">
      <c r="A106" s="93"/>
      <c r="B106" s="320" t="s">
        <v>162</v>
      </c>
      <c r="C106" s="325">
        <v>7.2251461988304095</v>
      </c>
      <c r="D106" s="220">
        <v>6.0299319727891154</v>
      </c>
      <c r="E106" s="322">
        <v>7</v>
      </c>
      <c r="F106" s="325">
        <v>8.0526315789473681</v>
      </c>
      <c r="G106" s="220">
        <v>8.2259740259740255</v>
      </c>
      <c r="H106" s="322">
        <v>7.7</v>
      </c>
      <c r="I106" s="325">
        <v>3.6351351351351351</v>
      </c>
      <c r="J106" s="220">
        <v>3.7852760736196318</v>
      </c>
      <c r="K106" s="322">
        <v>7.5</v>
      </c>
      <c r="L106" s="325">
        <v>5.7281622911694523</v>
      </c>
      <c r="M106" s="220">
        <v>5.0009259259259258</v>
      </c>
      <c r="N106" s="322">
        <v>4.8</v>
      </c>
      <c r="O106" s="325">
        <v>6.583789192795197</v>
      </c>
      <c r="P106" s="220">
        <v>6.0162790697674415</v>
      </c>
      <c r="Q106" s="322">
        <v>6.6</v>
      </c>
      <c r="W106" s="51"/>
      <c r="X106" s="51"/>
      <c r="Y106" s="51"/>
      <c r="Z106" s="51"/>
      <c r="AA106" s="51"/>
    </row>
    <row r="107" spans="1:27" ht="15" customHeight="1">
      <c r="A107" s="93"/>
      <c r="B107" s="320" t="s">
        <v>163</v>
      </c>
      <c r="C107" s="325">
        <v>11.875</v>
      </c>
      <c r="D107" s="220">
        <v>15.777777777777779</v>
      </c>
      <c r="E107" s="322">
        <v>9.6999999999999993</v>
      </c>
      <c r="F107" s="325">
        <v>13.25</v>
      </c>
      <c r="G107" s="220">
        <v>13.166666666666666</v>
      </c>
      <c r="H107" s="322">
        <v>17.100000000000001</v>
      </c>
      <c r="I107" s="325">
        <v>7</v>
      </c>
      <c r="J107" s="220">
        <v>8</v>
      </c>
      <c r="K107" s="322">
        <v>9.5</v>
      </c>
      <c r="L107" s="325">
        <v>21.666666666666668</v>
      </c>
      <c r="M107" s="220">
        <v>17</v>
      </c>
      <c r="N107" s="322">
        <v>13.2</v>
      </c>
      <c r="O107" s="325">
        <v>14.2</v>
      </c>
      <c r="P107" s="220">
        <v>14.85</v>
      </c>
      <c r="Q107" s="322">
        <v>12.1</v>
      </c>
      <c r="W107" s="51"/>
      <c r="X107" s="51"/>
      <c r="Y107" s="51"/>
      <c r="Z107" s="51"/>
      <c r="AA107" s="51"/>
    </row>
    <row r="108" spans="1:27" ht="15" customHeight="1">
      <c r="A108" s="93"/>
      <c r="B108" s="320" t="s">
        <v>164</v>
      </c>
      <c r="C108" s="325">
        <v>11.538461538461538</v>
      </c>
      <c r="D108" s="220">
        <v>14.888888888888889</v>
      </c>
      <c r="E108" s="322">
        <v>14.3</v>
      </c>
      <c r="F108" s="325">
        <v>16.8</v>
      </c>
      <c r="G108" s="220">
        <v>17.399999999999999</v>
      </c>
      <c r="H108" s="322">
        <v>19.600000000000001</v>
      </c>
      <c r="I108" s="325">
        <v>15</v>
      </c>
      <c r="J108" s="220">
        <v>16</v>
      </c>
      <c r="K108" s="322">
        <v>10.3</v>
      </c>
      <c r="L108" s="325">
        <v>9.75</v>
      </c>
      <c r="M108" s="220">
        <v>9.75</v>
      </c>
      <c r="N108" s="322">
        <v>6.6</v>
      </c>
      <c r="O108" s="325">
        <v>12.285714285714286</v>
      </c>
      <c r="P108" s="220">
        <v>13.75</v>
      </c>
      <c r="Q108" s="322">
        <v>13</v>
      </c>
      <c r="W108" s="51"/>
      <c r="X108" s="51"/>
      <c r="Y108" s="51"/>
      <c r="Z108" s="51"/>
      <c r="AA108" s="51"/>
    </row>
    <row r="109" spans="1:27" ht="15" customHeight="1">
      <c r="A109" s="93"/>
      <c r="B109" s="326" t="s">
        <v>165</v>
      </c>
      <c r="C109" s="323"/>
      <c r="D109" s="323"/>
      <c r="E109" s="328"/>
      <c r="F109" s="323"/>
      <c r="G109" s="323"/>
      <c r="H109" s="328"/>
      <c r="I109" s="323"/>
      <c r="J109" s="323"/>
      <c r="K109" s="328"/>
      <c r="L109" s="323"/>
      <c r="M109" s="323"/>
      <c r="N109" s="328"/>
      <c r="O109" s="323"/>
      <c r="P109" s="323"/>
      <c r="Q109" s="328"/>
      <c r="W109" s="51"/>
      <c r="X109" s="51"/>
      <c r="Y109" s="51"/>
      <c r="Z109" s="51"/>
      <c r="AA109" s="51"/>
    </row>
    <row r="110" spans="1:27" ht="15" customHeight="1">
      <c r="A110" s="93"/>
      <c r="B110" s="294" t="s">
        <v>158</v>
      </c>
      <c r="C110" s="297">
        <v>119</v>
      </c>
      <c r="D110" s="212">
        <v>367</v>
      </c>
      <c r="E110" s="304">
        <v>582</v>
      </c>
      <c r="F110" s="297">
        <v>67</v>
      </c>
      <c r="G110" s="212">
        <v>125</v>
      </c>
      <c r="H110" s="304">
        <v>174</v>
      </c>
      <c r="I110" s="297">
        <v>18</v>
      </c>
      <c r="J110" s="212">
        <v>33</v>
      </c>
      <c r="K110" s="304">
        <v>43</v>
      </c>
      <c r="L110" s="297">
        <v>113</v>
      </c>
      <c r="M110" s="212">
        <v>95</v>
      </c>
      <c r="N110" s="304">
        <v>81</v>
      </c>
      <c r="O110" s="297">
        <v>317</v>
      </c>
      <c r="P110" s="212">
        <v>620</v>
      </c>
      <c r="Q110" s="304">
        <v>880</v>
      </c>
      <c r="W110" s="51"/>
      <c r="X110" s="51"/>
      <c r="Y110" s="51"/>
      <c r="Z110" s="51"/>
      <c r="AA110" s="51"/>
    </row>
    <row r="111" spans="1:27" ht="15" customHeight="1">
      <c r="A111" s="93"/>
      <c r="B111" s="294" t="s">
        <v>166</v>
      </c>
      <c r="C111" s="293">
        <v>6.2027625749283291E-2</v>
      </c>
      <c r="D111" s="209">
        <v>0.13653273809523808</v>
      </c>
      <c r="E111" s="505">
        <v>0.2</v>
      </c>
      <c r="F111" s="293">
        <v>8.9932885906040275E-2</v>
      </c>
      <c r="G111" s="209">
        <v>0.12716174974567651</v>
      </c>
      <c r="H111" s="781" t="s">
        <v>167</v>
      </c>
      <c r="I111" s="293">
        <v>5.6250000000000001E-2</v>
      </c>
      <c r="J111" s="209">
        <v>9.3484419263456089E-2</v>
      </c>
      <c r="K111" s="302" t="s">
        <v>168</v>
      </c>
      <c r="L111" s="319">
        <v>0.14800261951538965</v>
      </c>
      <c r="M111" s="209">
        <v>0.14285714285714285</v>
      </c>
      <c r="N111" s="505" t="s">
        <v>169</v>
      </c>
      <c r="O111" s="293">
        <v>8.4601014144649059E-2</v>
      </c>
      <c r="P111" s="519">
        <v>0.13222435487310727</v>
      </c>
      <c r="Q111" s="505" t="s">
        <v>170</v>
      </c>
      <c r="W111" s="51"/>
      <c r="X111" s="51"/>
      <c r="Y111" s="51"/>
      <c r="Z111" s="51"/>
      <c r="AA111" s="51"/>
    </row>
    <row r="112" spans="1:27" ht="15" customHeight="1">
      <c r="A112" s="93"/>
      <c r="B112" s="114"/>
      <c r="C112" s="121"/>
      <c r="D112" s="121"/>
      <c r="E112" s="121"/>
      <c r="F112" s="121"/>
      <c r="G112" s="121"/>
      <c r="H112" s="121"/>
      <c r="I112" s="121"/>
      <c r="J112" s="121"/>
      <c r="K112" s="121"/>
      <c r="L112" s="121"/>
      <c r="M112" s="121"/>
      <c r="N112" s="121"/>
      <c r="O112" s="125"/>
      <c r="P112" s="125"/>
      <c r="Q112" s="125"/>
      <c r="W112" s="51"/>
      <c r="X112" s="51"/>
      <c r="Y112" s="51"/>
      <c r="Z112" s="51"/>
      <c r="AA112" s="51"/>
    </row>
    <row r="113" spans="1:27" ht="15" customHeight="1">
      <c r="A113" s="93"/>
      <c r="B113" s="124" t="s">
        <v>103</v>
      </c>
      <c r="C113" s="910" t="s">
        <v>171</v>
      </c>
      <c r="D113" s="910"/>
      <c r="E113" s="910"/>
      <c r="F113" s="910"/>
      <c r="G113" s="910"/>
      <c r="H113" s="910"/>
      <c r="I113" s="910"/>
      <c r="J113" s="910"/>
      <c r="K113" s="910"/>
      <c r="L113" s="910"/>
      <c r="M113" s="910"/>
      <c r="N113" s="910"/>
      <c r="O113" s="910"/>
      <c r="P113" s="910"/>
      <c r="Q113" s="910"/>
      <c r="R113" s="36"/>
      <c r="S113" s="36"/>
      <c r="T113" s="36"/>
      <c r="U113" s="36"/>
      <c r="V113" s="36"/>
      <c r="W113" s="36"/>
      <c r="X113" s="36"/>
      <c r="Y113" s="36"/>
      <c r="Z113" s="36"/>
      <c r="AA113" s="36"/>
    </row>
    <row r="114" spans="1:27" ht="15" customHeight="1">
      <c r="A114" s="93"/>
      <c r="B114" s="124" t="s">
        <v>104</v>
      </c>
      <c r="C114" s="910" t="s">
        <v>155</v>
      </c>
      <c r="D114" s="910"/>
      <c r="E114" s="910"/>
      <c r="F114" s="910"/>
      <c r="G114" s="910"/>
      <c r="H114" s="910"/>
      <c r="I114" s="910"/>
      <c r="J114" s="910"/>
      <c r="K114" s="910"/>
      <c r="L114" s="910"/>
      <c r="M114" s="910"/>
      <c r="N114" s="910"/>
      <c r="O114" s="910"/>
      <c r="P114" s="910"/>
      <c r="Q114" s="910"/>
      <c r="R114" s="23"/>
      <c r="V114" s="23"/>
    </row>
    <row r="115" spans="1:27" ht="27" customHeight="1">
      <c r="A115" s="93"/>
      <c r="B115" s="126" t="s">
        <v>106</v>
      </c>
      <c r="C115" s="910" t="s">
        <v>172</v>
      </c>
      <c r="D115" s="910"/>
      <c r="E115" s="910"/>
      <c r="F115" s="910"/>
      <c r="G115" s="910"/>
      <c r="H115" s="910"/>
      <c r="I115" s="910"/>
      <c r="J115" s="910"/>
      <c r="K115" s="910"/>
      <c r="L115" s="910"/>
      <c r="M115" s="910"/>
      <c r="N115" s="910"/>
      <c r="O115" s="910"/>
      <c r="P115" s="910"/>
      <c r="Q115" s="910"/>
      <c r="R115" s="23"/>
      <c r="V115" s="23"/>
    </row>
    <row r="116" spans="1:27">
      <c r="A116" s="93"/>
      <c r="B116" s="24"/>
      <c r="C116" s="20"/>
      <c r="D116" s="20"/>
      <c r="E116" s="20"/>
      <c r="F116" s="20"/>
      <c r="G116" s="20"/>
      <c r="H116" s="20"/>
      <c r="I116" s="20"/>
      <c r="J116" s="20"/>
      <c r="K116" s="20"/>
      <c r="L116" s="20"/>
      <c r="M116" s="20"/>
      <c r="N116" s="20"/>
      <c r="O116" s="20"/>
      <c r="P116" s="20"/>
      <c r="Q116" s="20"/>
      <c r="R116" s="20"/>
      <c r="S116" s="20"/>
      <c r="T116" s="20"/>
      <c r="U116" s="20"/>
      <c r="V116" s="20"/>
    </row>
    <row r="117" spans="1:27" s="71" customFormat="1" ht="20.100000000000001" customHeight="1">
      <c r="A117" s="93"/>
      <c r="B117" s="927" t="s">
        <v>38</v>
      </c>
      <c r="C117" s="928"/>
      <c r="D117" s="928"/>
      <c r="E117" s="928"/>
      <c r="F117" s="928"/>
      <c r="G117" s="928"/>
      <c r="H117" s="928"/>
      <c r="I117" s="928"/>
      <c r="J117" s="928"/>
      <c r="K117" s="928"/>
      <c r="L117" s="928"/>
      <c r="M117" s="928"/>
      <c r="N117" s="928"/>
      <c r="O117" s="928"/>
      <c r="P117" s="928"/>
      <c r="Q117" s="928"/>
      <c r="R117" s="75"/>
      <c r="S117" s="75"/>
      <c r="T117" s="75"/>
      <c r="U117" s="75"/>
      <c r="V117" s="75"/>
    </row>
    <row r="118" spans="1:27" ht="17.25" customHeight="1">
      <c r="A118" s="93"/>
      <c r="B118" s="921" t="s">
        <v>173</v>
      </c>
      <c r="C118" s="923" t="s">
        <v>88</v>
      </c>
      <c r="D118" s="919"/>
      <c r="E118" s="920"/>
      <c r="F118" s="923" t="s">
        <v>89</v>
      </c>
      <c r="G118" s="919"/>
      <c r="H118" s="920"/>
      <c r="I118" s="923" t="s">
        <v>90</v>
      </c>
      <c r="J118" s="919"/>
      <c r="K118" s="920"/>
      <c r="L118" s="923" t="s">
        <v>91</v>
      </c>
      <c r="M118" s="919"/>
      <c r="N118" s="920"/>
      <c r="O118" s="919" t="s">
        <v>92</v>
      </c>
      <c r="P118" s="919"/>
      <c r="Q118" s="920"/>
      <c r="R118" s="20"/>
      <c r="S118" s="20"/>
      <c r="T118" s="20"/>
      <c r="U118" s="20"/>
      <c r="V118" s="20"/>
    </row>
    <row r="119" spans="1:27" ht="17.25" customHeight="1">
      <c r="A119" s="93"/>
      <c r="B119" s="922"/>
      <c r="C119" s="127" t="s">
        <v>93</v>
      </c>
      <c r="D119" s="127" t="s">
        <v>94</v>
      </c>
      <c r="E119" s="128" t="s">
        <v>95</v>
      </c>
      <c r="F119" s="127" t="s">
        <v>93</v>
      </c>
      <c r="G119" s="127" t="s">
        <v>94</v>
      </c>
      <c r="H119" s="128" t="s">
        <v>95</v>
      </c>
      <c r="I119" s="127" t="s">
        <v>93</v>
      </c>
      <c r="J119" s="127" t="s">
        <v>94</v>
      </c>
      <c r="K119" s="128" t="s">
        <v>95</v>
      </c>
      <c r="L119" s="127" t="s">
        <v>93</v>
      </c>
      <c r="M119" s="127" t="s">
        <v>94</v>
      </c>
      <c r="N119" s="128" t="s">
        <v>95</v>
      </c>
      <c r="O119" s="127" t="s">
        <v>93</v>
      </c>
      <c r="P119" s="127" t="s">
        <v>94</v>
      </c>
      <c r="Q119" s="128" t="s">
        <v>95</v>
      </c>
      <c r="R119" s="20"/>
      <c r="S119" s="20"/>
      <c r="T119" s="20"/>
      <c r="U119" s="20"/>
      <c r="V119" s="20"/>
    </row>
    <row r="120" spans="1:27" ht="15" customHeight="1">
      <c r="A120" s="93"/>
      <c r="B120" s="283" t="s">
        <v>174</v>
      </c>
      <c r="C120" s="275">
        <v>9.2818759159745967E-3</v>
      </c>
      <c r="D120" s="275">
        <v>0.01</v>
      </c>
      <c r="E120" s="217">
        <v>1.065341E-2</v>
      </c>
      <c r="F120" s="450">
        <v>2.7096774193548386E-2</v>
      </c>
      <c r="G120" s="275">
        <v>0.02</v>
      </c>
      <c r="H120" s="451">
        <v>5.0658600000000002E-3</v>
      </c>
      <c r="I120" s="450">
        <v>3.5714285714285712E-2</v>
      </c>
      <c r="J120" s="275">
        <v>0.03</v>
      </c>
      <c r="K120" s="451">
        <v>4.5317219999999998E-2</v>
      </c>
      <c r="L120" s="450">
        <v>6.3051702395964691E-3</v>
      </c>
      <c r="M120" s="275">
        <v>0.01</v>
      </c>
      <c r="N120" s="451">
        <v>5.7034199999999998E-3</v>
      </c>
      <c r="O120" s="450">
        <v>1.4426727410782081E-2</v>
      </c>
      <c r="P120" s="275">
        <v>1.2979683972911963E-2</v>
      </c>
      <c r="Q120" s="556">
        <v>1.6E-2</v>
      </c>
      <c r="R120" s="20"/>
      <c r="S120" s="20"/>
      <c r="T120" s="20"/>
      <c r="U120" s="20"/>
      <c r="V120" s="20"/>
    </row>
    <row r="121" spans="1:27" ht="15" customHeight="1">
      <c r="A121" s="93"/>
      <c r="B121" s="77"/>
      <c r="C121" s="77"/>
      <c r="D121" s="77"/>
      <c r="E121" s="77"/>
      <c r="F121" s="77"/>
      <c r="G121" s="77"/>
      <c r="H121" s="77"/>
      <c r="I121" s="77"/>
      <c r="J121" s="77"/>
      <c r="K121" s="77"/>
      <c r="L121" s="77"/>
      <c r="M121" s="77"/>
      <c r="N121" s="77"/>
      <c r="O121" s="77"/>
      <c r="P121" s="77"/>
      <c r="Q121" s="77"/>
      <c r="R121" s="77"/>
      <c r="S121" s="77"/>
      <c r="T121" s="77"/>
      <c r="U121" s="77"/>
      <c r="V121" s="20"/>
    </row>
    <row r="122" spans="1:27" ht="15" customHeight="1">
      <c r="A122" s="93"/>
      <c r="B122" s="113" t="s">
        <v>103</v>
      </c>
      <c r="C122" s="910" t="s">
        <v>171</v>
      </c>
      <c r="D122" s="910"/>
      <c r="E122" s="910"/>
      <c r="F122" s="910"/>
      <c r="G122" s="910"/>
      <c r="H122" s="910"/>
      <c r="I122" s="910"/>
      <c r="J122" s="910"/>
      <c r="K122" s="910"/>
      <c r="L122" s="910"/>
      <c r="M122" s="910"/>
      <c r="N122" s="910"/>
      <c r="O122" s="910"/>
      <c r="P122" s="910"/>
      <c r="Q122" s="910"/>
      <c r="R122" s="20"/>
      <c r="S122" s="20"/>
      <c r="T122" s="20"/>
      <c r="U122" s="20"/>
      <c r="V122" s="20"/>
    </row>
    <row r="123" spans="1:27" ht="15" customHeight="1">
      <c r="A123" s="93"/>
      <c r="B123" s="113" t="s">
        <v>104</v>
      </c>
      <c r="C123" s="910" t="s">
        <v>155</v>
      </c>
      <c r="D123" s="910"/>
      <c r="E123" s="910"/>
      <c r="F123" s="910"/>
      <c r="G123" s="910"/>
      <c r="H123" s="910"/>
      <c r="I123" s="910"/>
      <c r="J123" s="910"/>
      <c r="K123" s="910"/>
      <c r="L123" s="910"/>
      <c r="M123" s="910"/>
      <c r="N123" s="910"/>
      <c r="O123" s="910"/>
      <c r="P123" s="910"/>
      <c r="Q123" s="910"/>
      <c r="R123" s="20"/>
      <c r="S123" s="20"/>
      <c r="T123" s="20"/>
      <c r="U123" s="20"/>
      <c r="V123" s="20"/>
    </row>
    <row r="124" spans="1:27" ht="15" customHeight="1">
      <c r="A124" s="93"/>
      <c r="B124" s="113" t="s">
        <v>106</v>
      </c>
      <c r="C124" s="910"/>
      <c r="D124" s="910"/>
      <c r="E124" s="910"/>
      <c r="F124" s="910"/>
      <c r="G124" s="910"/>
      <c r="H124" s="910"/>
      <c r="I124" s="910"/>
      <c r="J124" s="910"/>
      <c r="K124" s="910"/>
      <c r="L124" s="910"/>
      <c r="M124" s="910"/>
      <c r="N124" s="910"/>
      <c r="O124" s="910"/>
      <c r="P124" s="910"/>
      <c r="Q124" s="910"/>
      <c r="R124" s="20"/>
      <c r="S124" s="20"/>
      <c r="T124" s="20"/>
      <c r="U124" s="20"/>
      <c r="V124" s="20"/>
    </row>
    <row r="125" spans="1:27" ht="15" customHeight="1">
      <c r="A125" s="93"/>
      <c r="B125" s="68"/>
      <c r="C125" s="20"/>
      <c r="D125" s="20"/>
      <c r="E125" s="20"/>
      <c r="F125" s="20"/>
      <c r="G125" s="20"/>
      <c r="H125" s="20"/>
      <c r="I125" s="20"/>
      <c r="J125" s="20"/>
      <c r="K125" s="20"/>
      <c r="L125" s="20"/>
      <c r="M125" s="20"/>
      <c r="N125" s="20"/>
      <c r="O125" s="20"/>
      <c r="P125" s="20"/>
      <c r="Q125" s="20"/>
      <c r="R125" s="20"/>
      <c r="S125" s="20"/>
      <c r="T125" s="20"/>
      <c r="U125" s="20"/>
      <c r="V125" s="20"/>
    </row>
    <row r="126" spans="1:27" s="71" customFormat="1" ht="20.100000000000001" customHeight="1">
      <c r="A126" s="93"/>
      <c r="B126" s="927" t="s">
        <v>39</v>
      </c>
      <c r="C126" s="928"/>
      <c r="D126" s="928"/>
      <c r="E126" s="928"/>
      <c r="F126" s="928"/>
      <c r="G126" s="928"/>
      <c r="H126" s="928"/>
      <c r="I126" s="928"/>
      <c r="J126" s="928"/>
      <c r="K126" s="928"/>
      <c r="L126" s="928"/>
      <c r="M126" s="928"/>
      <c r="N126" s="928"/>
      <c r="O126" s="928"/>
      <c r="P126" s="928"/>
      <c r="Q126" s="928"/>
      <c r="R126" s="75"/>
      <c r="S126" s="75"/>
      <c r="T126" s="75"/>
      <c r="U126" s="75"/>
      <c r="V126" s="75"/>
    </row>
    <row r="127" spans="1:27" ht="15">
      <c r="A127" s="93"/>
      <c r="B127" s="921" t="s">
        <v>175</v>
      </c>
      <c r="C127" s="923" t="s">
        <v>88</v>
      </c>
      <c r="D127" s="919"/>
      <c r="E127" s="920"/>
      <c r="F127" s="923" t="s">
        <v>89</v>
      </c>
      <c r="G127" s="919"/>
      <c r="H127" s="920"/>
      <c r="I127" s="923" t="s">
        <v>90</v>
      </c>
      <c r="J127" s="919"/>
      <c r="K127" s="920"/>
      <c r="L127" s="923" t="s">
        <v>91</v>
      </c>
      <c r="M127" s="919"/>
      <c r="N127" s="920"/>
      <c r="O127" s="919" t="s">
        <v>92</v>
      </c>
      <c r="P127" s="919"/>
      <c r="Q127" s="920"/>
      <c r="R127" s="20"/>
      <c r="S127" s="20"/>
      <c r="T127" s="20"/>
      <c r="U127" s="20"/>
      <c r="V127" s="20"/>
    </row>
    <row r="128" spans="1:27" ht="15">
      <c r="A128" s="93"/>
      <c r="B128" s="922"/>
      <c r="C128" s="127" t="s">
        <v>93</v>
      </c>
      <c r="D128" s="127" t="s">
        <v>94</v>
      </c>
      <c r="E128" s="128" t="s">
        <v>95</v>
      </c>
      <c r="F128" s="127" t="s">
        <v>93</v>
      </c>
      <c r="G128" s="127" t="s">
        <v>94</v>
      </c>
      <c r="H128" s="128" t="s">
        <v>95</v>
      </c>
      <c r="I128" s="127" t="s">
        <v>93</v>
      </c>
      <c r="J128" s="127" t="s">
        <v>94</v>
      </c>
      <c r="K128" s="128" t="s">
        <v>95</v>
      </c>
      <c r="L128" s="127" t="s">
        <v>93</v>
      </c>
      <c r="M128" s="127" t="s">
        <v>94</v>
      </c>
      <c r="N128" s="128" t="s">
        <v>95</v>
      </c>
      <c r="O128" s="127" t="s">
        <v>93</v>
      </c>
      <c r="P128" s="127" t="s">
        <v>94</v>
      </c>
      <c r="Q128" s="128" t="s">
        <v>95</v>
      </c>
      <c r="R128" s="20"/>
      <c r="S128" s="20"/>
      <c r="T128" s="20"/>
      <c r="U128" s="20"/>
      <c r="V128" s="20"/>
    </row>
    <row r="129" spans="1:22" ht="15" customHeight="1">
      <c r="A129" s="93"/>
      <c r="B129" s="285" t="s">
        <v>176</v>
      </c>
      <c r="C129" s="329">
        <v>1</v>
      </c>
      <c r="D129" s="217">
        <v>1</v>
      </c>
      <c r="E129" s="330">
        <v>1</v>
      </c>
      <c r="F129" s="329">
        <v>1</v>
      </c>
      <c r="G129" s="217">
        <v>0.67</v>
      </c>
      <c r="H129" s="330">
        <v>0.67</v>
      </c>
      <c r="I129" s="329">
        <v>0.99671052631578949</v>
      </c>
      <c r="J129" s="217">
        <v>1</v>
      </c>
      <c r="K129" s="330">
        <v>1</v>
      </c>
      <c r="L129" s="329">
        <v>0.93324250681198906</v>
      </c>
      <c r="M129" s="217">
        <v>1</v>
      </c>
      <c r="N129" s="330">
        <v>1</v>
      </c>
      <c r="O129" s="329">
        <v>1</v>
      </c>
      <c r="P129" s="217">
        <v>1</v>
      </c>
      <c r="Q129" s="330">
        <v>0.93</v>
      </c>
      <c r="R129" s="20"/>
      <c r="S129" s="20"/>
      <c r="T129" s="20"/>
      <c r="U129" s="20"/>
      <c r="V129" s="20"/>
    </row>
    <row r="130" spans="1:22" ht="15" customHeight="1">
      <c r="A130" s="93"/>
      <c r="B130" s="924" t="s">
        <v>177</v>
      </c>
      <c r="C130" s="925"/>
      <c r="D130" s="925"/>
      <c r="E130" s="925"/>
      <c r="F130" s="925"/>
      <c r="G130" s="925"/>
      <c r="H130" s="925"/>
      <c r="I130" s="925"/>
      <c r="J130" s="925"/>
      <c r="K130" s="925"/>
      <c r="L130" s="925"/>
      <c r="M130" s="925"/>
      <c r="N130" s="925"/>
      <c r="O130" s="925"/>
      <c r="P130" s="925"/>
      <c r="Q130" s="926"/>
      <c r="R130" s="20"/>
      <c r="S130" s="20"/>
      <c r="T130" s="20"/>
      <c r="U130" s="20"/>
      <c r="V130" s="20"/>
    </row>
    <row r="131" spans="1:22" ht="15" customHeight="1">
      <c r="A131" s="93"/>
      <c r="B131" s="311" t="s">
        <v>123</v>
      </c>
      <c r="C131" s="329">
        <v>0.88</v>
      </c>
      <c r="D131" s="217">
        <v>0.86647727272727271</v>
      </c>
      <c r="E131" s="330">
        <v>0.84</v>
      </c>
      <c r="F131" s="329">
        <v>0.83</v>
      </c>
      <c r="G131" s="217">
        <v>0.83636363636363631</v>
      </c>
      <c r="H131" s="330">
        <v>0.86</v>
      </c>
      <c r="I131" s="329">
        <v>0.67</v>
      </c>
      <c r="J131" s="217">
        <v>0.66666666666666663</v>
      </c>
      <c r="K131" s="330">
        <v>0.69</v>
      </c>
      <c r="L131" s="329">
        <v>0.81</v>
      </c>
      <c r="M131" s="217">
        <v>0.7</v>
      </c>
      <c r="N131" s="330">
        <v>0.59</v>
      </c>
      <c r="O131" s="329">
        <v>0.86</v>
      </c>
      <c r="P131" s="217">
        <v>0.84841628959276016</v>
      </c>
      <c r="Q131" s="330">
        <v>0.82</v>
      </c>
    </row>
    <row r="132" spans="1:22" ht="15" customHeight="1">
      <c r="A132" s="93"/>
      <c r="B132" s="311" t="s">
        <v>124</v>
      </c>
      <c r="C132" s="329">
        <v>0.12</v>
      </c>
      <c r="D132" s="217">
        <v>0.13352272727272727</v>
      </c>
      <c r="E132" s="330">
        <v>0.16</v>
      </c>
      <c r="F132" s="329">
        <v>0.17</v>
      </c>
      <c r="G132" s="217">
        <v>0.16363636363636364</v>
      </c>
      <c r="H132" s="330">
        <v>0.14000000000000001</v>
      </c>
      <c r="I132" s="329">
        <v>0.33</v>
      </c>
      <c r="J132" s="217">
        <v>0.33333333333333331</v>
      </c>
      <c r="K132" s="330">
        <v>0.31</v>
      </c>
      <c r="L132" s="329">
        <v>0.19</v>
      </c>
      <c r="M132" s="217">
        <v>0.3</v>
      </c>
      <c r="N132" s="330">
        <v>0.41</v>
      </c>
      <c r="O132" s="329">
        <v>0.14000000000000001</v>
      </c>
      <c r="P132" s="217">
        <v>0.15158371040723981</v>
      </c>
      <c r="Q132" s="330">
        <v>0.18</v>
      </c>
    </row>
    <row r="133" spans="1:22" ht="15" customHeight="1">
      <c r="A133" s="93"/>
      <c r="B133" s="77"/>
      <c r="C133" s="77"/>
      <c r="D133" s="77"/>
      <c r="E133" s="93"/>
      <c r="F133" s="77"/>
      <c r="G133" s="77"/>
      <c r="H133" s="77"/>
      <c r="I133" s="77"/>
      <c r="J133" s="77"/>
      <c r="K133" s="77"/>
      <c r="L133" s="77"/>
      <c r="M133" s="77"/>
      <c r="N133" s="77"/>
      <c r="O133" s="77"/>
      <c r="P133" s="77"/>
      <c r="Q133" s="77"/>
      <c r="R133" s="77"/>
      <c r="S133" s="77"/>
      <c r="T133" s="20"/>
      <c r="U133" s="20"/>
      <c r="V133" s="20"/>
    </row>
    <row r="134" spans="1:22" ht="15" customHeight="1">
      <c r="A134" s="93"/>
      <c r="B134" s="113" t="s">
        <v>103</v>
      </c>
      <c r="C134" s="910" t="s">
        <v>171</v>
      </c>
      <c r="D134" s="910"/>
      <c r="E134" s="910"/>
      <c r="F134" s="910"/>
      <c r="G134" s="910"/>
      <c r="H134" s="910"/>
      <c r="I134" s="910"/>
      <c r="J134" s="910"/>
      <c r="K134" s="910"/>
      <c r="L134" s="910"/>
      <c r="M134" s="910"/>
      <c r="N134" s="910"/>
      <c r="O134" s="910"/>
      <c r="P134" s="910"/>
      <c r="Q134" s="910"/>
      <c r="R134" s="20"/>
      <c r="S134" s="20"/>
      <c r="T134" s="20"/>
      <c r="U134" s="20"/>
      <c r="V134" s="20"/>
    </row>
    <row r="135" spans="1:22" ht="15" customHeight="1">
      <c r="A135" s="93"/>
      <c r="B135" s="113" t="s">
        <v>104</v>
      </c>
      <c r="C135" s="910" t="s">
        <v>155</v>
      </c>
      <c r="D135" s="910"/>
      <c r="E135" s="910"/>
      <c r="F135" s="910"/>
      <c r="G135" s="910"/>
      <c r="H135" s="910"/>
      <c r="I135" s="910"/>
      <c r="J135" s="910"/>
      <c r="K135" s="910"/>
      <c r="L135" s="910"/>
      <c r="M135" s="910"/>
      <c r="N135" s="910"/>
      <c r="O135" s="910"/>
      <c r="P135" s="910"/>
      <c r="Q135" s="910"/>
      <c r="R135" s="20"/>
      <c r="S135" s="20"/>
      <c r="T135" s="20"/>
      <c r="U135" s="20"/>
      <c r="V135" s="20"/>
    </row>
    <row r="136" spans="1:22">
      <c r="A136" s="93"/>
      <c r="B136" s="113" t="s">
        <v>106</v>
      </c>
      <c r="C136" s="930" t="s">
        <v>178</v>
      </c>
      <c r="D136" s="931"/>
      <c r="E136" s="931"/>
      <c r="F136" s="931"/>
      <c r="G136" s="931"/>
      <c r="H136" s="931"/>
      <c r="I136" s="931"/>
      <c r="J136" s="931"/>
      <c r="K136" s="931"/>
      <c r="L136" s="931"/>
      <c r="M136" s="931"/>
      <c r="N136" s="931"/>
      <c r="O136" s="931"/>
      <c r="P136" s="931"/>
      <c r="Q136" s="932"/>
      <c r="R136" s="20"/>
      <c r="S136" s="20"/>
      <c r="T136" s="20"/>
      <c r="U136" s="20"/>
      <c r="V136" s="20"/>
    </row>
    <row r="137" spans="1:22" ht="15" customHeight="1">
      <c r="A137" s="93"/>
      <c r="B137" s="20"/>
      <c r="C137" s="20"/>
      <c r="D137" s="20"/>
      <c r="E137" s="20"/>
      <c r="F137" s="20"/>
      <c r="G137" s="20"/>
      <c r="H137" s="20"/>
      <c r="I137" s="20"/>
      <c r="J137" s="20"/>
      <c r="K137" s="20"/>
      <c r="L137" s="20"/>
      <c r="M137" s="20"/>
      <c r="N137" s="20"/>
      <c r="O137" s="20"/>
      <c r="P137" s="20"/>
      <c r="Q137" s="20"/>
      <c r="R137" s="20"/>
      <c r="S137" s="20"/>
      <c r="T137" s="20"/>
      <c r="U137" s="20"/>
      <c r="V137" s="20"/>
    </row>
    <row r="138" spans="1:22" s="71" customFormat="1" ht="20.100000000000001" customHeight="1">
      <c r="A138" s="93"/>
      <c r="B138" s="76" t="s">
        <v>40</v>
      </c>
      <c r="C138" s="332" t="s">
        <v>93</v>
      </c>
      <c r="D138" s="332" t="s">
        <v>94</v>
      </c>
      <c r="E138" s="332" t="s">
        <v>95</v>
      </c>
      <c r="F138" s="75"/>
      <c r="G138" s="75"/>
      <c r="H138" s="75"/>
      <c r="I138" s="75"/>
      <c r="J138" s="75"/>
      <c r="K138" s="75"/>
      <c r="L138" s="75"/>
      <c r="M138" s="75"/>
      <c r="N138" s="75"/>
      <c r="O138" s="75"/>
      <c r="P138" s="75"/>
      <c r="Q138" s="75"/>
      <c r="R138" s="75"/>
      <c r="S138" s="75"/>
      <c r="T138" s="75"/>
      <c r="U138" s="75"/>
      <c r="V138" s="75"/>
    </row>
    <row r="139" spans="1:22" ht="15" customHeight="1">
      <c r="A139" s="93"/>
      <c r="B139" s="285" t="s">
        <v>179</v>
      </c>
      <c r="C139" s="224">
        <v>0</v>
      </c>
      <c r="D139" s="224">
        <v>0</v>
      </c>
      <c r="E139" s="551">
        <v>0</v>
      </c>
      <c r="F139" s="33"/>
      <c r="G139" s="20"/>
      <c r="H139" s="20"/>
      <c r="I139" s="20"/>
      <c r="J139" s="20"/>
      <c r="K139" s="20"/>
      <c r="L139" s="20"/>
      <c r="M139" s="20"/>
      <c r="N139" s="20"/>
      <c r="O139" s="20"/>
      <c r="P139" s="20"/>
      <c r="Q139" s="20"/>
      <c r="R139" s="20"/>
      <c r="S139" s="20"/>
      <c r="T139" s="20"/>
      <c r="U139" s="20"/>
      <c r="V139" s="20"/>
    </row>
    <row r="140" spans="1:22" ht="15" customHeight="1">
      <c r="A140" s="93"/>
      <c r="B140" s="285" t="s">
        <v>180</v>
      </c>
      <c r="C140" s="224">
        <v>0</v>
      </c>
      <c r="D140" s="224">
        <v>0</v>
      </c>
      <c r="E140" s="292">
        <v>3</v>
      </c>
      <c r="F140" s="34"/>
      <c r="G140" s="20"/>
      <c r="H140" s="20"/>
      <c r="I140" s="20"/>
      <c r="J140" s="20"/>
      <c r="K140" s="20"/>
      <c r="L140" s="20"/>
      <c r="M140" s="20"/>
      <c r="N140" s="20"/>
      <c r="O140" s="20"/>
      <c r="P140" s="20"/>
      <c r="Q140" s="20"/>
      <c r="R140" s="20"/>
      <c r="S140" s="20"/>
      <c r="T140" s="20"/>
      <c r="U140" s="20"/>
      <c r="V140" s="20"/>
    </row>
    <row r="141" spans="1:22" ht="15" customHeight="1">
      <c r="A141" s="93"/>
      <c r="B141" s="285" t="s">
        <v>181</v>
      </c>
      <c r="C141" s="224">
        <v>0</v>
      </c>
      <c r="D141" s="224">
        <v>0</v>
      </c>
      <c r="E141" s="551">
        <v>0</v>
      </c>
      <c r="F141" s="20"/>
      <c r="G141" s="20"/>
      <c r="H141" s="20"/>
      <c r="I141" s="20"/>
      <c r="J141" s="20"/>
      <c r="K141" s="20"/>
      <c r="L141" s="20"/>
      <c r="M141" s="20"/>
      <c r="N141" s="20"/>
      <c r="O141" s="20"/>
      <c r="P141" s="20"/>
      <c r="Q141" s="20"/>
      <c r="R141" s="20"/>
      <c r="S141" s="20"/>
      <c r="T141" s="20"/>
      <c r="U141" s="20"/>
      <c r="V141" s="20"/>
    </row>
    <row r="142" spans="1:22" ht="15" customHeight="1">
      <c r="A142" s="93"/>
      <c r="B142" s="129"/>
      <c r="C142" s="130"/>
      <c r="D142" s="131"/>
      <c r="E142" s="20"/>
      <c r="F142" s="20"/>
      <c r="G142" s="20"/>
      <c r="H142" s="20"/>
      <c r="I142" s="20"/>
      <c r="J142" s="20"/>
      <c r="K142" s="20"/>
      <c r="L142" s="20"/>
      <c r="M142" s="20"/>
      <c r="N142" s="20"/>
      <c r="O142" s="20"/>
      <c r="P142" s="20"/>
      <c r="Q142" s="20"/>
      <c r="R142" s="20"/>
      <c r="S142" s="20"/>
      <c r="T142" s="20"/>
      <c r="U142" s="20"/>
      <c r="V142" s="20"/>
    </row>
    <row r="143" spans="1:22" ht="15" customHeight="1">
      <c r="A143" s="93"/>
      <c r="B143" s="109" t="s">
        <v>103</v>
      </c>
      <c r="C143" s="907" t="s">
        <v>182</v>
      </c>
      <c r="D143" s="908"/>
      <c r="E143" s="909"/>
      <c r="F143" s="20"/>
      <c r="G143" s="20"/>
      <c r="H143" s="20"/>
      <c r="I143" s="20"/>
      <c r="J143" s="20"/>
      <c r="K143" s="20"/>
      <c r="L143" s="20"/>
      <c r="M143" s="20"/>
      <c r="N143" s="20"/>
      <c r="O143" s="20"/>
      <c r="P143" s="20"/>
      <c r="Q143" s="20"/>
      <c r="R143" s="20"/>
      <c r="S143" s="20"/>
      <c r="T143" s="20"/>
      <c r="U143" s="20"/>
      <c r="V143" s="20"/>
    </row>
    <row r="144" spans="1:22" ht="15" customHeight="1">
      <c r="A144" s="93"/>
      <c r="B144" s="109" t="s">
        <v>104</v>
      </c>
      <c r="C144" s="907" t="s">
        <v>28</v>
      </c>
      <c r="D144" s="908"/>
      <c r="E144" s="909"/>
      <c r="F144" s="20"/>
      <c r="G144" s="20"/>
      <c r="H144" s="20"/>
      <c r="I144" s="20"/>
      <c r="J144" s="20"/>
      <c r="K144" s="20"/>
      <c r="L144" s="20"/>
      <c r="M144" s="20"/>
      <c r="N144" s="20"/>
      <c r="O144" s="20"/>
      <c r="P144" s="20"/>
      <c r="Q144" s="20"/>
      <c r="R144" s="20"/>
      <c r="S144" s="20"/>
      <c r="T144" s="20"/>
      <c r="U144" s="20"/>
      <c r="V144" s="20"/>
    </row>
    <row r="145" spans="1:27" ht="231" customHeight="1">
      <c r="A145" s="93"/>
      <c r="B145" s="109" t="s">
        <v>106</v>
      </c>
      <c r="C145" s="914" t="s">
        <v>1101</v>
      </c>
      <c r="D145" s="915"/>
      <c r="E145" s="916"/>
      <c r="F145" s="20"/>
      <c r="G145" s="20"/>
      <c r="H145" s="20"/>
      <c r="I145" s="20"/>
      <c r="J145" s="44"/>
      <c r="K145" s="44"/>
      <c r="L145" s="44"/>
      <c r="M145" s="44"/>
      <c r="N145" s="44"/>
      <c r="O145" s="44"/>
      <c r="P145" s="44"/>
      <c r="Q145" s="39"/>
      <c r="R145" s="39"/>
      <c r="S145" s="39"/>
      <c r="T145" s="39"/>
      <c r="U145" s="39"/>
      <c r="V145" s="39"/>
    </row>
    <row r="146" spans="1:27">
      <c r="A146" s="93"/>
      <c r="B146" s="35"/>
      <c r="C146" s="68"/>
      <c r="D146" s="68"/>
      <c r="E146" s="68"/>
      <c r="F146" s="20"/>
      <c r="G146" s="20"/>
      <c r="H146" s="20"/>
      <c r="I146" s="20"/>
      <c r="J146" s="20"/>
      <c r="K146" s="20"/>
      <c r="L146" s="20"/>
      <c r="M146" s="20"/>
      <c r="N146" s="20"/>
      <c r="O146" s="20"/>
      <c r="P146" s="20"/>
      <c r="Q146" s="20"/>
      <c r="R146" s="20"/>
      <c r="S146" s="20"/>
      <c r="T146" s="20"/>
      <c r="U146" s="20"/>
      <c r="V146" s="20"/>
    </row>
    <row r="147" spans="1:27" s="71" customFormat="1" ht="17.100000000000001" customHeight="1">
      <c r="A147" s="93"/>
      <c r="B147" s="485" t="s">
        <v>41</v>
      </c>
      <c r="C147" s="68"/>
      <c r="D147" s="68"/>
      <c r="E147" s="68"/>
      <c r="F147" s="68"/>
      <c r="G147" s="68"/>
      <c r="H147" s="68"/>
      <c r="I147" s="68"/>
      <c r="J147" s="68"/>
      <c r="K147" s="68"/>
      <c r="L147" s="68"/>
      <c r="M147" s="68"/>
      <c r="N147" s="68"/>
      <c r="O147" s="68"/>
      <c r="P147" s="68"/>
      <c r="Q147" s="68"/>
    </row>
    <row r="148" spans="1:27">
      <c r="A148" s="93"/>
      <c r="B148" s="19"/>
      <c r="C148" s="20"/>
      <c r="D148" s="20"/>
      <c r="E148" s="20"/>
      <c r="F148" s="20"/>
      <c r="G148" s="20"/>
      <c r="H148" s="20"/>
      <c r="I148" s="20"/>
      <c r="J148" s="20"/>
      <c r="K148" s="20"/>
      <c r="L148" s="20"/>
      <c r="M148" s="20"/>
      <c r="N148" s="20"/>
      <c r="O148" s="68"/>
      <c r="P148" s="68"/>
      <c r="Q148" s="68"/>
    </row>
    <row r="149" spans="1:27" s="71" customFormat="1" ht="17.100000000000001" customHeight="1">
      <c r="A149" s="93"/>
      <c r="B149" s="917" t="s">
        <v>41</v>
      </c>
      <c r="C149" s="918"/>
      <c r="D149" s="918"/>
      <c r="E149" s="918"/>
      <c r="F149" s="918"/>
      <c r="G149" s="918"/>
      <c r="H149" s="918"/>
      <c r="I149" s="918"/>
      <c r="J149" s="918"/>
      <c r="K149" s="918"/>
      <c r="L149" s="918"/>
      <c r="M149" s="918"/>
      <c r="N149" s="918"/>
      <c r="O149" s="918"/>
      <c r="P149" s="918"/>
      <c r="Q149" s="918"/>
    </row>
    <row r="150" spans="1:27" ht="17.25" customHeight="1">
      <c r="A150" s="93"/>
      <c r="B150" s="921" t="s">
        <v>29</v>
      </c>
      <c r="C150" s="923" t="s">
        <v>88</v>
      </c>
      <c r="D150" s="919"/>
      <c r="E150" s="920"/>
      <c r="F150" s="923" t="s">
        <v>89</v>
      </c>
      <c r="G150" s="919"/>
      <c r="H150" s="920"/>
      <c r="I150" s="923" t="s">
        <v>90</v>
      </c>
      <c r="J150" s="919"/>
      <c r="K150" s="920"/>
      <c r="L150" s="923" t="s">
        <v>91</v>
      </c>
      <c r="M150" s="919"/>
      <c r="N150" s="920"/>
      <c r="O150" s="919" t="s">
        <v>92</v>
      </c>
      <c r="P150" s="919"/>
      <c r="Q150" s="920"/>
    </row>
    <row r="151" spans="1:27" ht="17.25" customHeight="1">
      <c r="A151" s="93"/>
      <c r="B151" s="922"/>
      <c r="C151" s="127" t="s">
        <v>93</v>
      </c>
      <c r="D151" s="127" t="s">
        <v>94</v>
      </c>
      <c r="E151" s="128" t="s">
        <v>95</v>
      </c>
      <c r="F151" s="127" t="s">
        <v>93</v>
      </c>
      <c r="G151" s="127" t="s">
        <v>94</v>
      </c>
      <c r="H151" s="128" t="s">
        <v>95</v>
      </c>
      <c r="I151" s="127" t="s">
        <v>93</v>
      </c>
      <c r="J151" s="127" t="s">
        <v>94</v>
      </c>
      <c r="K151" s="128" t="s">
        <v>95</v>
      </c>
      <c r="L151" s="127" t="s">
        <v>93</v>
      </c>
      <c r="M151" s="127" t="s">
        <v>94</v>
      </c>
      <c r="N151" s="128" t="s">
        <v>95</v>
      </c>
      <c r="O151" s="127" t="s">
        <v>93</v>
      </c>
      <c r="P151" s="127" t="s">
        <v>94</v>
      </c>
      <c r="Q151" s="128" t="s">
        <v>95</v>
      </c>
    </row>
    <row r="152" spans="1:27" ht="17.100000000000001" customHeight="1">
      <c r="A152" s="93"/>
      <c r="B152" s="340" t="s">
        <v>183</v>
      </c>
      <c r="C152" s="333"/>
      <c r="D152" s="134"/>
      <c r="E152" s="341"/>
      <c r="F152" s="333"/>
      <c r="G152" s="134"/>
      <c r="H152" s="341"/>
      <c r="I152" s="333"/>
      <c r="J152" s="134"/>
      <c r="K152" s="341"/>
      <c r="L152" s="333"/>
      <c r="M152" s="134"/>
      <c r="N152" s="341"/>
      <c r="O152" s="333"/>
      <c r="P152" s="134"/>
      <c r="Q152" s="341"/>
    </row>
    <row r="153" spans="1:27" ht="15" customHeight="1">
      <c r="A153" s="93"/>
      <c r="B153" s="356" t="s">
        <v>92</v>
      </c>
      <c r="C153" s="334"/>
      <c r="D153" s="133"/>
      <c r="E153" s="312"/>
      <c r="F153" s="334"/>
      <c r="G153" s="133"/>
      <c r="H153" s="312"/>
      <c r="I153" s="334"/>
      <c r="J153" s="133"/>
      <c r="K153" s="312"/>
      <c r="L153" s="334"/>
      <c r="M153" s="133"/>
      <c r="N153" s="312"/>
      <c r="O153" s="334"/>
      <c r="P153" s="133"/>
      <c r="Q153" s="312"/>
    </row>
    <row r="154" spans="1:27" ht="15" customHeight="1">
      <c r="A154" s="93"/>
      <c r="B154" s="320" t="s">
        <v>123</v>
      </c>
      <c r="C154" s="617">
        <v>0.85233644859813085</v>
      </c>
      <c r="D154" s="217">
        <v>0.67734138972809665</v>
      </c>
      <c r="E154" s="330">
        <v>0.64663865546218491</v>
      </c>
      <c r="F154" s="617">
        <v>0.89252336448598135</v>
      </c>
      <c r="G154" s="217">
        <v>0.74009900990099009</v>
      </c>
      <c r="H154" s="330">
        <v>0.73570520965692499</v>
      </c>
      <c r="I154" s="776">
        <v>0.61184210526315785</v>
      </c>
      <c r="J154" s="217">
        <v>0.55882352941176472</v>
      </c>
      <c r="K154" s="330">
        <v>0.58966565349544076</v>
      </c>
      <c r="L154" s="617">
        <v>0.61475409836065575</v>
      </c>
      <c r="M154" s="217">
        <v>0.63120567375886527</v>
      </c>
      <c r="N154" s="330">
        <v>0.51143451143451146</v>
      </c>
      <c r="O154" s="617">
        <v>0.79960317460317465</v>
      </c>
      <c r="P154" s="217">
        <v>0.66889763779527556</v>
      </c>
      <c r="Q154" s="330">
        <v>0.64319839074679408</v>
      </c>
    </row>
    <row r="155" spans="1:27" ht="15" customHeight="1">
      <c r="A155" s="93"/>
      <c r="B155" s="320" t="s">
        <v>124</v>
      </c>
      <c r="C155" s="617">
        <v>0.85135135135135132</v>
      </c>
      <c r="D155" s="217">
        <v>0.32265861027190335</v>
      </c>
      <c r="E155" s="330">
        <v>0.35336134453781515</v>
      </c>
      <c r="F155" s="617">
        <v>0.87005649717514122</v>
      </c>
      <c r="G155" s="217">
        <v>0.25990099009900991</v>
      </c>
      <c r="H155" s="330">
        <v>0.26429479034307496</v>
      </c>
      <c r="I155" s="776">
        <v>0.57009345794392519</v>
      </c>
      <c r="J155" s="217">
        <v>0.44117647058823528</v>
      </c>
      <c r="K155" s="330">
        <v>0.41033434650455924</v>
      </c>
      <c r="L155" s="617">
        <v>0.33169533169533172</v>
      </c>
      <c r="M155" s="217">
        <v>0.36879432624113473</v>
      </c>
      <c r="N155" s="330">
        <v>0.48856548856548859</v>
      </c>
      <c r="O155" s="617">
        <v>0.65425971877584777</v>
      </c>
      <c r="P155" s="217">
        <v>0.33110236220472439</v>
      </c>
      <c r="Q155" s="330">
        <v>0.35680160925320592</v>
      </c>
    </row>
    <row r="156" spans="1:27" ht="15" customHeight="1">
      <c r="A156" s="93"/>
      <c r="B156" s="320"/>
      <c r="C156" s="335"/>
      <c r="D156" s="119"/>
      <c r="E156" s="349"/>
      <c r="F156" s="344"/>
      <c r="G156" s="119"/>
      <c r="H156" s="349"/>
      <c r="I156" s="347"/>
      <c r="J156" s="119"/>
      <c r="K156" s="349"/>
      <c r="L156" s="344"/>
      <c r="M156" s="119"/>
      <c r="N156" s="349"/>
      <c r="O156" s="217"/>
      <c r="P156" s="119"/>
      <c r="Q156" s="349"/>
    </row>
    <row r="157" spans="1:27" ht="15" customHeight="1">
      <c r="A157" s="93"/>
      <c r="B157" s="357" t="s">
        <v>132</v>
      </c>
      <c r="C157" s="617">
        <v>0.40851063829787232</v>
      </c>
      <c r="D157" s="217">
        <v>0.14018126888217522</v>
      </c>
      <c r="E157" s="330">
        <v>0.13151260504201681</v>
      </c>
      <c r="F157" s="617">
        <v>0.88571428571428568</v>
      </c>
      <c r="G157" s="217">
        <v>0.13366336633663367</v>
      </c>
      <c r="H157" s="330">
        <v>0.11308767471410419</v>
      </c>
      <c r="I157" s="776">
        <v>0</v>
      </c>
      <c r="J157" s="217">
        <v>5.5882352941176473E-2</v>
      </c>
      <c r="K157" s="330">
        <v>5.4711246200607903E-2</v>
      </c>
      <c r="L157" s="617">
        <v>0.56666666666666665</v>
      </c>
      <c r="M157" s="217">
        <v>0.1702127659574468</v>
      </c>
      <c r="N157" s="330">
        <v>0.16632016632016633</v>
      </c>
      <c r="O157" s="617">
        <v>0.51225490196078427</v>
      </c>
      <c r="P157" s="217">
        <v>0.12952755905511812</v>
      </c>
      <c r="Q157" s="330">
        <v>0.12572290671360323</v>
      </c>
    </row>
    <row r="158" spans="1:27" ht="15" customHeight="1">
      <c r="A158" s="93"/>
      <c r="B158" s="357" t="s">
        <v>184</v>
      </c>
      <c r="C158" s="617">
        <v>0.92904656319290468</v>
      </c>
      <c r="D158" s="217">
        <v>0.85981873111782481</v>
      </c>
      <c r="E158" s="330">
        <v>0.86848739495798322</v>
      </c>
      <c r="F158" s="617">
        <v>0.88598130841121492</v>
      </c>
      <c r="G158" s="217">
        <v>0.86633663366336633</v>
      </c>
      <c r="H158" s="330">
        <v>0.88691232528589581</v>
      </c>
      <c r="I158" s="776">
        <v>0.62601626016260159</v>
      </c>
      <c r="J158" s="217">
        <v>0.94411764705882351</v>
      </c>
      <c r="K158" s="330">
        <v>0.94528875379939215</v>
      </c>
      <c r="L158" s="617">
        <v>0.45241581259150804</v>
      </c>
      <c r="M158" s="217">
        <v>0.82978723404255317</v>
      </c>
      <c r="N158" s="330">
        <v>0.83367983367983367</v>
      </c>
      <c r="O158" s="217">
        <v>0.77884274050408231</v>
      </c>
      <c r="P158" s="217">
        <v>0.87047244094488185</v>
      </c>
      <c r="Q158" s="330">
        <v>0.8742770932863968</v>
      </c>
    </row>
    <row r="159" spans="1:27" ht="15" customHeight="1">
      <c r="A159" s="93"/>
      <c r="B159" s="654" t="s">
        <v>185</v>
      </c>
      <c r="C159" s="659">
        <v>300718</v>
      </c>
      <c r="D159" s="660">
        <v>365943</v>
      </c>
      <c r="E159" s="292">
        <v>245419</v>
      </c>
      <c r="F159" s="659">
        <v>99796</v>
      </c>
      <c r="G159" s="660">
        <v>149273</v>
      </c>
      <c r="H159" s="292">
        <v>82612</v>
      </c>
      <c r="I159" s="659">
        <v>15063</v>
      </c>
      <c r="J159" s="660">
        <v>17790</v>
      </c>
      <c r="K159" s="292">
        <v>105119</v>
      </c>
      <c r="L159" s="659">
        <v>36171.75</v>
      </c>
      <c r="M159" s="660">
        <v>49756.85</v>
      </c>
      <c r="N159" s="292">
        <v>19305.55</v>
      </c>
      <c r="O159" s="659">
        <v>451748.75</v>
      </c>
      <c r="P159" s="660">
        <v>582762.85</v>
      </c>
      <c r="Q159" s="292">
        <v>452455.55</v>
      </c>
      <c r="R159" s="56"/>
      <c r="S159" s="600"/>
      <c r="T159" s="600"/>
      <c r="W159" s="51"/>
      <c r="X159" s="51"/>
      <c r="Y159" s="51"/>
      <c r="Z159" s="51"/>
      <c r="AA159" s="51"/>
    </row>
    <row r="160" spans="1:27" ht="30" customHeight="1">
      <c r="A160" s="93"/>
      <c r="B160" s="341" t="s">
        <v>186</v>
      </c>
      <c r="C160" s="333"/>
      <c r="D160" s="134"/>
      <c r="E160" s="341"/>
      <c r="F160" s="333"/>
      <c r="G160" s="134"/>
      <c r="H160" s="341"/>
      <c r="I160" s="333"/>
      <c r="J160" s="134"/>
      <c r="K160" s="341"/>
      <c r="L160" s="333"/>
      <c r="M160" s="134"/>
      <c r="N160" s="341"/>
      <c r="O160" s="333"/>
      <c r="P160" s="134"/>
      <c r="Q160" s="341"/>
      <c r="W160" s="51"/>
      <c r="X160" s="51"/>
      <c r="Y160" s="51"/>
      <c r="Z160" s="51"/>
      <c r="AA160" s="51"/>
    </row>
    <row r="161" spans="1:27" ht="15" customHeight="1">
      <c r="A161" s="93"/>
      <c r="B161" s="356" t="s">
        <v>92</v>
      </c>
      <c r="C161" s="336">
        <v>146.90669272105521</v>
      </c>
      <c r="D161" s="660">
        <v>136.13950892857142</v>
      </c>
      <c r="E161" s="292">
        <v>87.275604551920338</v>
      </c>
      <c r="F161" s="336">
        <v>128.76903225806453</v>
      </c>
      <c r="G161" s="660">
        <v>151.85452695829093</v>
      </c>
      <c r="H161" s="292">
        <v>83.700101317122588</v>
      </c>
      <c r="I161" s="336">
        <v>44.964179104477608</v>
      </c>
      <c r="J161" s="660">
        <v>50.396600566572239</v>
      </c>
      <c r="K161" s="292">
        <v>317.58006042296074</v>
      </c>
      <c r="L161" s="336">
        <v>45.613808322824717</v>
      </c>
      <c r="M161" s="660">
        <v>74.822330827067674</v>
      </c>
      <c r="N161" s="292">
        <v>36.70256653992395</v>
      </c>
      <c r="O161" s="336">
        <v>114.33782586686915</v>
      </c>
      <c r="P161" s="660">
        <v>124.28297078268287</v>
      </c>
      <c r="Q161" s="292">
        <v>97.176879295532643</v>
      </c>
      <c r="W161" s="51"/>
      <c r="X161" s="51"/>
      <c r="Y161" s="51"/>
      <c r="Z161" s="51"/>
      <c r="AA161" s="51"/>
    </row>
    <row r="162" spans="1:27" ht="15" customHeight="1">
      <c r="A162" s="93"/>
      <c r="B162" s="320" t="s">
        <v>123</v>
      </c>
      <c r="C162" s="336">
        <v>139.35876742479823</v>
      </c>
      <c r="D162" s="660">
        <v>141.88907753254102</v>
      </c>
      <c r="E162" s="292">
        <v>81.815217391304344</v>
      </c>
      <c r="F162" s="336">
        <v>118.94507575757575</v>
      </c>
      <c r="G162" s="660">
        <v>141.06351550960119</v>
      </c>
      <c r="H162" s="292">
        <v>80.323188405797097</v>
      </c>
      <c r="I162" s="336">
        <v>39.903743315508024</v>
      </c>
      <c r="J162" s="660">
        <v>50.547263681592042</v>
      </c>
      <c r="K162" s="292">
        <v>320.6307692307692</v>
      </c>
      <c r="L162" s="336">
        <v>8.4741337824831575</v>
      </c>
      <c r="M162" s="660">
        <v>76.234626865671643</v>
      </c>
      <c r="N162" s="292">
        <v>29.11425855513308</v>
      </c>
      <c r="O162" s="336">
        <v>113.303527732463</v>
      </c>
      <c r="P162" s="660">
        <v>128.15993288590604</v>
      </c>
      <c r="Q162" s="292">
        <v>92.417352744310577</v>
      </c>
      <c r="W162" s="51"/>
      <c r="X162" s="51"/>
      <c r="Y162" s="51"/>
      <c r="Z162" s="51"/>
      <c r="AA162" s="51"/>
    </row>
    <row r="163" spans="1:27" ht="15" customHeight="1">
      <c r="A163" s="93"/>
      <c r="B163" s="320" t="s">
        <v>124</v>
      </c>
      <c r="C163" s="336">
        <v>161.94736842105263</v>
      </c>
      <c r="D163" s="660">
        <v>125.1085776330076</v>
      </c>
      <c r="E163" s="292">
        <v>97.612139917695472</v>
      </c>
      <c r="F163" s="336">
        <v>149.76923076923077</v>
      </c>
      <c r="G163" s="660">
        <v>175.72875816993465</v>
      </c>
      <c r="H163" s="292">
        <v>91.545454545454547</v>
      </c>
      <c r="I163" s="336">
        <v>51.358108108108105</v>
      </c>
      <c r="J163" s="660">
        <v>50.19736842105263</v>
      </c>
      <c r="K163" s="292">
        <v>313.20588235294116</v>
      </c>
      <c r="L163" s="336">
        <v>44.301909307875896</v>
      </c>
      <c r="M163" s="660">
        <v>73.388636363636365</v>
      </c>
      <c r="N163" s="292">
        <v>44.29087452471483</v>
      </c>
      <c r="O163" s="336">
        <v>116.02968645763842</v>
      </c>
      <c r="P163" s="660">
        <v>117.52267407840843</v>
      </c>
      <c r="Q163" s="292">
        <v>105.7029376498801</v>
      </c>
      <c r="W163" s="51"/>
      <c r="X163" s="51"/>
      <c r="Y163" s="51"/>
      <c r="Z163" s="51"/>
      <c r="AA163" s="51"/>
    </row>
    <row r="164" spans="1:27" ht="15" customHeight="1">
      <c r="A164" s="477"/>
      <c r="B164" s="357" t="s">
        <v>131</v>
      </c>
      <c r="C164" s="659">
        <v>66</v>
      </c>
      <c r="D164" s="660">
        <v>128.7037037037037</v>
      </c>
      <c r="E164" s="292">
        <v>40.148148148148145</v>
      </c>
      <c r="F164" s="659">
        <v>63.111111111111114</v>
      </c>
      <c r="G164" s="660">
        <v>33.545454545454547</v>
      </c>
      <c r="H164" s="292">
        <v>55.6</v>
      </c>
      <c r="I164" s="659">
        <v>4</v>
      </c>
      <c r="J164" s="660">
        <v>120</v>
      </c>
      <c r="K164" s="292">
        <v>6</v>
      </c>
      <c r="L164" s="659">
        <v>23.454545454545453</v>
      </c>
      <c r="M164" s="660">
        <v>40.8125</v>
      </c>
      <c r="N164" s="292">
        <v>26.035714285714285</v>
      </c>
      <c r="O164" s="659">
        <v>51.627906976744185</v>
      </c>
      <c r="P164" s="660">
        <v>87.956730769230774</v>
      </c>
      <c r="Q164" s="292">
        <v>38.047169811320757</v>
      </c>
      <c r="W164" s="51"/>
      <c r="X164" s="51"/>
      <c r="Y164" s="51"/>
      <c r="Z164" s="51"/>
      <c r="AA164" s="51"/>
    </row>
    <row r="165" spans="1:27" ht="15" customHeight="1">
      <c r="A165" s="93"/>
      <c r="B165" s="357" t="s">
        <v>132</v>
      </c>
      <c r="C165" s="659">
        <v>167.84189723320159</v>
      </c>
      <c r="D165" s="660">
        <v>119.78834355828221</v>
      </c>
      <c r="E165" s="292">
        <v>127.14763231197772</v>
      </c>
      <c r="F165" s="659">
        <v>188.89024390243901</v>
      </c>
      <c r="G165" s="660">
        <v>229.73626373626374</v>
      </c>
      <c r="H165" s="292">
        <v>255.42592592592592</v>
      </c>
      <c r="I165" s="659">
        <v>93.705882352941174</v>
      </c>
      <c r="J165" s="660">
        <v>50</v>
      </c>
      <c r="K165" s="292">
        <v>99.555555555555557</v>
      </c>
      <c r="L165" s="659">
        <v>70.42307692307692</v>
      </c>
      <c r="M165" s="660">
        <v>93.221874999999997</v>
      </c>
      <c r="N165" s="292">
        <v>51.123711340206185</v>
      </c>
      <c r="O165" s="659">
        <v>146.84239130434781</v>
      </c>
      <c r="P165" s="660">
        <v>129.66169429097607</v>
      </c>
      <c r="Q165" s="292">
        <v>137.4278350515464</v>
      </c>
      <c r="W165" s="51"/>
      <c r="X165" s="51"/>
      <c r="Y165" s="51"/>
      <c r="Z165" s="51"/>
      <c r="AA165" s="51"/>
    </row>
    <row r="166" spans="1:27" ht="15" customHeight="1">
      <c r="A166" s="93"/>
      <c r="B166" s="357" t="s">
        <v>184</v>
      </c>
      <c r="C166" s="659">
        <v>148.90898550724637</v>
      </c>
      <c r="D166" s="660">
        <v>138.50835117773019</v>
      </c>
      <c r="E166" s="292">
        <v>81.899835119538338</v>
      </c>
      <c r="F166" s="659">
        <v>132.08044164037855</v>
      </c>
      <c r="G166" s="660">
        <v>145.28717366628831</v>
      </c>
      <c r="H166" s="292">
        <v>62.681242807825086</v>
      </c>
      <c r="I166" s="659">
        <v>39.563333333333333</v>
      </c>
      <c r="J166" s="660">
        <v>50</v>
      </c>
      <c r="K166" s="292">
        <v>332.20257234726688</v>
      </c>
      <c r="L166" s="659">
        <v>42.699348769898698</v>
      </c>
      <c r="M166" s="660">
        <v>72.383842010772</v>
      </c>
      <c r="N166" s="292">
        <v>33.691686746987948</v>
      </c>
      <c r="O166" s="659">
        <v>110.78342517401393</v>
      </c>
      <c r="P166" s="660">
        <v>124.03097215437225</v>
      </c>
      <c r="Q166" s="292">
        <v>92.130328276548113</v>
      </c>
      <c r="W166" s="51"/>
      <c r="X166" s="51"/>
      <c r="Y166" s="51"/>
      <c r="Z166" s="51"/>
      <c r="AA166" s="51"/>
    </row>
    <row r="167" spans="1:27" ht="15" customHeight="1">
      <c r="B167" s="358" t="s">
        <v>187</v>
      </c>
      <c r="C167" s="337"/>
      <c r="D167" s="225"/>
      <c r="E167" s="350"/>
      <c r="F167" s="337"/>
      <c r="G167" s="225"/>
      <c r="H167" s="350"/>
      <c r="I167" s="337"/>
      <c r="J167" s="225"/>
      <c r="K167" s="350"/>
      <c r="L167" s="337"/>
      <c r="M167" s="225"/>
      <c r="N167" s="350"/>
      <c r="O167" s="337"/>
      <c r="P167" s="225"/>
      <c r="Q167" s="350"/>
      <c r="W167" s="51"/>
      <c r="X167" s="51"/>
      <c r="Y167" s="51"/>
      <c r="Z167" s="51"/>
      <c r="AA167" s="51"/>
    </row>
    <row r="168" spans="1:27">
      <c r="A168" s="93"/>
      <c r="B168" s="342" t="s">
        <v>188</v>
      </c>
      <c r="C168" s="297">
        <v>118</v>
      </c>
      <c r="D168" s="660">
        <v>138</v>
      </c>
      <c r="E168" s="292">
        <v>80</v>
      </c>
      <c r="F168" s="297">
        <v>49</v>
      </c>
      <c r="G168" s="660">
        <v>79</v>
      </c>
      <c r="H168" s="292">
        <v>3</v>
      </c>
      <c r="I168" s="297">
        <v>9</v>
      </c>
      <c r="J168" s="660">
        <v>12</v>
      </c>
      <c r="K168" s="292">
        <v>0</v>
      </c>
      <c r="L168" s="297">
        <v>0</v>
      </c>
      <c r="M168" s="212">
        <v>0</v>
      </c>
      <c r="N168" s="304">
        <v>1</v>
      </c>
      <c r="O168" s="297">
        <v>176</v>
      </c>
      <c r="P168" s="660">
        <v>229</v>
      </c>
      <c r="Q168" s="292">
        <v>84</v>
      </c>
      <c r="W168" s="51"/>
      <c r="X168" s="51"/>
      <c r="Y168" s="51"/>
      <c r="Z168" s="51"/>
      <c r="AA168" s="51"/>
    </row>
    <row r="169" spans="1:27" ht="15" customHeight="1">
      <c r="A169" s="93"/>
      <c r="B169" s="342" t="s">
        <v>189</v>
      </c>
      <c r="C169" s="319">
        <v>0.30458089668615984</v>
      </c>
      <c r="D169" s="222">
        <f>694/$D$8</f>
        <v>0.25818452380952384</v>
      </c>
      <c r="E169" s="321">
        <f>(694+80)/$E$8</f>
        <v>0.27485795454545453</v>
      </c>
      <c r="F169" s="319">
        <v>0.31047865459249674</v>
      </c>
      <c r="G169" s="222">
        <f>265/$G$8</f>
        <v>0.26958290946083419</v>
      </c>
      <c r="H169" s="321">
        <f>(265+3)/$H$8</f>
        <v>0.27152988855116517</v>
      </c>
      <c r="I169" s="319">
        <v>0.30746268656716419</v>
      </c>
      <c r="J169" s="222">
        <f>127/$J$8</f>
        <v>0.35977337110481589</v>
      </c>
      <c r="K169" s="321">
        <f>127/$K$8</f>
        <v>0.38368580060422963</v>
      </c>
      <c r="L169" s="319">
        <v>0.04</v>
      </c>
      <c r="M169" s="222">
        <f>29/$M$8</f>
        <v>4.3609022556390979E-2</v>
      </c>
      <c r="N169" s="321">
        <f>(29+1)/$N$8</f>
        <v>5.7034220532319393E-2</v>
      </c>
      <c r="O169" s="319">
        <v>0.26</v>
      </c>
      <c r="P169" s="222">
        <f>1115/$P$8</f>
        <v>0.23779057368308809</v>
      </c>
      <c r="Q169" s="321">
        <f>(1115+84)/$Q$8</f>
        <v>0.25729613733905582</v>
      </c>
      <c r="W169" s="51"/>
      <c r="X169" s="51"/>
      <c r="Y169" s="51"/>
      <c r="Z169" s="51"/>
      <c r="AA169" s="51"/>
    </row>
    <row r="170" spans="1:27" ht="15" customHeight="1">
      <c r="A170" s="93"/>
      <c r="B170" s="359" t="s">
        <v>190</v>
      </c>
      <c r="C170" s="338"/>
      <c r="D170" s="226"/>
      <c r="E170" s="351"/>
      <c r="F170" s="338"/>
      <c r="G170" s="226"/>
      <c r="H170" s="351"/>
      <c r="I170" s="338"/>
      <c r="J170" s="226"/>
      <c r="K170" s="351"/>
      <c r="L170" s="338"/>
      <c r="M170" s="226"/>
      <c r="N170" s="351"/>
      <c r="O170" s="338"/>
      <c r="P170" s="226"/>
      <c r="Q170" s="351"/>
      <c r="W170" s="51"/>
      <c r="X170" s="51"/>
      <c r="Y170" s="51"/>
      <c r="Z170" s="51"/>
      <c r="AA170" s="51"/>
    </row>
    <row r="171" spans="1:27">
      <c r="A171" s="93"/>
      <c r="B171" s="343" t="s">
        <v>191</v>
      </c>
      <c r="C171" s="297">
        <v>377</v>
      </c>
      <c r="D171" s="660">
        <v>412</v>
      </c>
      <c r="E171" s="292">
        <v>455</v>
      </c>
      <c r="F171" s="297">
        <v>131</v>
      </c>
      <c r="G171" s="660">
        <v>158</v>
      </c>
      <c r="H171" s="292">
        <v>181</v>
      </c>
      <c r="I171" s="297">
        <v>60</v>
      </c>
      <c r="J171" s="660">
        <v>65</v>
      </c>
      <c r="K171" s="292">
        <v>68</v>
      </c>
      <c r="L171" s="297">
        <v>69</v>
      </c>
      <c r="M171" s="660">
        <v>76</v>
      </c>
      <c r="N171" s="292">
        <v>81</v>
      </c>
      <c r="O171" s="297">
        <v>637</v>
      </c>
      <c r="P171" s="660">
        <v>711</v>
      </c>
      <c r="Q171" s="292">
        <v>785</v>
      </c>
      <c r="W171" s="51"/>
      <c r="X171" s="51"/>
      <c r="Y171" s="51"/>
      <c r="Z171" s="51"/>
      <c r="AA171" s="51"/>
    </row>
    <row r="172" spans="1:27">
      <c r="A172" s="93"/>
      <c r="B172" s="343" t="s">
        <v>192</v>
      </c>
      <c r="C172" s="319">
        <f>$C$171/$C$8</f>
        <v>0.18417195896433805</v>
      </c>
      <c r="D172" s="222">
        <f>$D$171/$D$8</f>
        <v>0.15327380952380953</v>
      </c>
      <c r="E172" s="321">
        <f>$E$171/$E$8</f>
        <v>0.16157670454545456</v>
      </c>
      <c r="F172" s="319">
        <f>$F$171/$F$8</f>
        <v>0.16903225806451613</v>
      </c>
      <c r="G172" s="222">
        <f>$G$171/$G$8</f>
        <v>0.16073245167853509</v>
      </c>
      <c r="H172" s="321">
        <f>$H$171/$H$8</f>
        <v>0.1833839918946302</v>
      </c>
      <c r="I172" s="319">
        <f>$I$171/$I$8</f>
        <v>0.17857142857142858</v>
      </c>
      <c r="J172" s="222">
        <f>$J$171/$J$8</f>
        <v>0.18413597733711048</v>
      </c>
      <c r="K172" s="321">
        <f>$K$171/$K$8</f>
        <v>0.20543806646525681</v>
      </c>
      <c r="L172" s="319">
        <f>$L$171/$L$8</f>
        <v>8.7011349306431271E-2</v>
      </c>
      <c r="M172" s="222">
        <f>$M$171/$M$8</f>
        <v>0.11428571428571428</v>
      </c>
      <c r="N172" s="321">
        <f>$N$171/$N$8</f>
        <v>0.15399239543726237</v>
      </c>
      <c r="O172" s="319">
        <f>$O$171/$O$8</f>
        <v>0.16122500632751202</v>
      </c>
      <c r="P172" s="222">
        <f>$P$171/$P$8</f>
        <v>0.15163147792706333</v>
      </c>
      <c r="Q172" s="321">
        <f>$Q$171/$Q$8</f>
        <v>0.16845493562231759</v>
      </c>
      <c r="W172" s="51"/>
      <c r="X172" s="51"/>
      <c r="Y172" s="51"/>
      <c r="Z172" s="51"/>
      <c r="AA172" s="51"/>
    </row>
    <row r="173" spans="1:27" ht="15" customHeight="1">
      <c r="A173" s="93"/>
      <c r="B173" s="358" t="s">
        <v>193</v>
      </c>
      <c r="C173" s="337"/>
      <c r="D173" s="225"/>
      <c r="E173" s="350"/>
      <c r="F173" s="337"/>
      <c r="G173" s="225"/>
      <c r="H173" s="350"/>
      <c r="I173" s="337"/>
      <c r="J173" s="225"/>
      <c r="K173" s="350"/>
      <c r="L173" s="337"/>
      <c r="M173" s="225"/>
      <c r="N173" s="350"/>
      <c r="O173" s="337"/>
      <c r="P173" s="225"/>
      <c r="Q173" s="350"/>
      <c r="W173" s="51"/>
      <c r="X173" s="51"/>
      <c r="Y173" s="51"/>
      <c r="Z173" s="51"/>
      <c r="AA173" s="51"/>
    </row>
    <row r="174" spans="1:27" ht="15" customHeight="1">
      <c r="A174" s="93"/>
      <c r="B174" s="512" t="s">
        <v>194</v>
      </c>
      <c r="C174" s="659"/>
      <c r="D174" s="660"/>
      <c r="E174" s="292"/>
      <c r="F174" s="659"/>
      <c r="G174" s="660"/>
      <c r="H174" s="292"/>
      <c r="I174" s="659"/>
      <c r="J174" s="660"/>
      <c r="K174" s="292"/>
      <c r="L174" s="659"/>
      <c r="M174" s="660"/>
      <c r="N174" s="292"/>
      <c r="O174" s="659"/>
      <c r="P174" s="660"/>
      <c r="Q174" s="292"/>
      <c r="R174" s="58"/>
      <c r="W174" s="51"/>
      <c r="X174" s="51"/>
      <c r="Y174" s="51"/>
      <c r="Z174" s="51"/>
      <c r="AA174" s="51"/>
    </row>
    <row r="175" spans="1:27" ht="15" customHeight="1">
      <c r="A175" s="93"/>
      <c r="B175" s="343" t="s">
        <v>195</v>
      </c>
      <c r="C175" s="659">
        <v>14829</v>
      </c>
      <c r="D175" s="660">
        <v>36724</v>
      </c>
      <c r="E175" s="292">
        <v>11389</v>
      </c>
      <c r="F175" s="659">
        <v>3419</v>
      </c>
      <c r="G175" s="660">
        <v>11958</v>
      </c>
      <c r="H175" s="292">
        <v>3181</v>
      </c>
      <c r="I175" s="659">
        <v>392</v>
      </c>
      <c r="J175" s="660">
        <v>736</v>
      </c>
      <c r="K175" s="292">
        <v>1300</v>
      </c>
      <c r="L175" s="659">
        <v>2973</v>
      </c>
      <c r="M175" s="660">
        <v>3137</v>
      </c>
      <c r="N175" s="292">
        <v>1996</v>
      </c>
      <c r="O175" s="659">
        <v>21613</v>
      </c>
      <c r="P175" s="660">
        <v>52555</v>
      </c>
      <c r="Q175" s="292">
        <v>25896</v>
      </c>
      <c r="R175" s="58"/>
      <c r="W175" s="51"/>
      <c r="X175" s="51"/>
      <c r="Y175" s="51"/>
      <c r="Z175" s="51"/>
      <c r="AA175" s="51"/>
    </row>
    <row r="176" spans="1:27" ht="15" customHeight="1">
      <c r="A176" s="93"/>
      <c r="B176" s="343" t="s">
        <v>196</v>
      </c>
      <c r="C176" s="513" t="s">
        <v>197</v>
      </c>
      <c r="D176" s="513">
        <v>2257</v>
      </c>
      <c r="E176" s="292">
        <v>1739</v>
      </c>
      <c r="F176" s="513" t="s">
        <v>197</v>
      </c>
      <c r="G176" s="513">
        <v>634</v>
      </c>
      <c r="H176" s="292">
        <v>814</v>
      </c>
      <c r="I176" s="513" t="s">
        <v>197</v>
      </c>
      <c r="J176" s="513">
        <v>22</v>
      </c>
      <c r="K176" s="292">
        <v>325</v>
      </c>
      <c r="L176" s="513" t="s">
        <v>197</v>
      </c>
      <c r="M176" s="513">
        <v>596</v>
      </c>
      <c r="N176" s="292">
        <v>421</v>
      </c>
      <c r="O176" s="513" t="s">
        <v>197</v>
      </c>
      <c r="P176" s="513">
        <v>3509</v>
      </c>
      <c r="Q176" s="292">
        <v>3299</v>
      </c>
      <c r="R176" s="58"/>
      <c r="W176" s="51"/>
      <c r="X176" s="51"/>
      <c r="Y176" s="51"/>
      <c r="Z176" s="51"/>
      <c r="AA176" s="51"/>
    </row>
    <row r="177" spans="1:27" ht="21.75" customHeight="1">
      <c r="A177" s="93"/>
      <c r="B177" s="512" t="s">
        <v>198</v>
      </c>
      <c r="C177" s="659"/>
      <c r="D177" s="660"/>
      <c r="E177" s="292"/>
      <c r="F177" s="659"/>
      <c r="G177" s="660"/>
      <c r="H177" s="292"/>
      <c r="I177" s="659"/>
      <c r="J177" s="660"/>
      <c r="K177" s="292"/>
      <c r="L177" s="659"/>
      <c r="M177" s="660"/>
      <c r="N177" s="292"/>
      <c r="O177" s="659"/>
      <c r="P177" s="660"/>
      <c r="Q177" s="292"/>
      <c r="R177" s="612"/>
      <c r="W177" s="51"/>
      <c r="X177" s="51"/>
      <c r="Y177" s="51"/>
      <c r="Z177" s="51"/>
      <c r="AA177" s="51"/>
    </row>
    <row r="178" spans="1:27" ht="15" customHeight="1">
      <c r="A178" s="93"/>
      <c r="B178" s="343" t="s">
        <v>199</v>
      </c>
      <c r="C178" s="659">
        <v>7566</v>
      </c>
      <c r="D178" s="660">
        <v>11403</v>
      </c>
      <c r="E178" s="292">
        <v>16097</v>
      </c>
      <c r="F178" s="659">
        <v>1916</v>
      </c>
      <c r="G178" s="660">
        <v>6778</v>
      </c>
      <c r="H178" s="292">
        <v>1372</v>
      </c>
      <c r="I178" s="659">
        <v>860</v>
      </c>
      <c r="J178" s="660">
        <v>1254</v>
      </c>
      <c r="K178" s="292">
        <v>2702</v>
      </c>
      <c r="L178" s="659">
        <v>717</v>
      </c>
      <c r="M178" s="660">
        <v>681</v>
      </c>
      <c r="N178" s="292">
        <v>140</v>
      </c>
      <c r="O178" s="659">
        <v>11059</v>
      </c>
      <c r="P178" s="660">
        <v>20116</v>
      </c>
      <c r="Q178" s="292">
        <v>20171</v>
      </c>
      <c r="R178" s="612"/>
      <c r="S178" s="58"/>
      <c r="W178" s="51"/>
      <c r="X178" s="51"/>
      <c r="Y178" s="51"/>
      <c r="Z178" s="51"/>
      <c r="AA178" s="51"/>
    </row>
    <row r="179" spans="1:27" ht="15" customHeight="1">
      <c r="A179" s="93"/>
      <c r="B179" s="343" t="s">
        <v>200</v>
      </c>
      <c r="C179" s="513">
        <v>1372</v>
      </c>
      <c r="D179" s="660">
        <v>1289</v>
      </c>
      <c r="E179" s="292">
        <v>1304</v>
      </c>
      <c r="F179" s="513">
        <v>406</v>
      </c>
      <c r="G179" s="660">
        <v>804</v>
      </c>
      <c r="H179" s="292">
        <v>574</v>
      </c>
      <c r="I179" s="513">
        <v>97</v>
      </c>
      <c r="J179" s="660">
        <v>119</v>
      </c>
      <c r="K179" s="292">
        <v>332</v>
      </c>
      <c r="L179" s="513">
        <v>250</v>
      </c>
      <c r="M179" s="660">
        <v>243</v>
      </c>
      <c r="N179" s="292">
        <v>74</v>
      </c>
      <c r="O179" s="513">
        <v>2125</v>
      </c>
      <c r="P179" s="660">
        <v>2455</v>
      </c>
      <c r="Q179" s="292">
        <v>2284</v>
      </c>
      <c r="R179" s="612"/>
      <c r="W179" s="51"/>
      <c r="X179" s="51"/>
      <c r="Y179" s="51"/>
      <c r="Z179" s="51"/>
      <c r="AA179" s="51"/>
    </row>
    <row r="180" spans="1:27" ht="15" customHeight="1">
      <c r="A180" s="93"/>
      <c r="B180" s="360" t="s">
        <v>201</v>
      </c>
      <c r="C180" s="613"/>
      <c r="D180" s="614"/>
      <c r="F180" s="613"/>
      <c r="G180" s="614"/>
      <c r="H180" s="615"/>
      <c r="I180" s="613"/>
      <c r="J180" s="614"/>
      <c r="K180" s="615"/>
      <c r="L180" s="613"/>
      <c r="M180" s="614"/>
      <c r="N180" s="615"/>
      <c r="O180" s="613"/>
      <c r="P180" s="614"/>
      <c r="Q180" s="615"/>
      <c r="R180" s="11"/>
      <c r="W180" s="51"/>
      <c r="X180" s="51"/>
      <c r="Y180" s="51"/>
      <c r="Z180" s="51"/>
      <c r="AA180" s="51"/>
    </row>
    <row r="181" spans="1:27" ht="15">
      <c r="A181" s="477"/>
      <c r="B181" s="343" t="s">
        <v>202</v>
      </c>
      <c r="C181" s="264">
        <v>4.7128556899999996</v>
      </c>
      <c r="D181" s="228">
        <v>4.7367821900000004</v>
      </c>
      <c r="E181" s="352">
        <v>4.0565921300000003</v>
      </c>
      <c r="F181" s="345">
        <v>1.9619514100000002</v>
      </c>
      <c r="G181" s="259">
        <v>2.29402164</v>
      </c>
      <c r="H181" s="352">
        <v>2.00871215</v>
      </c>
      <c r="I181" s="345">
        <v>0.88263355999999993</v>
      </c>
      <c r="J181" s="259">
        <v>0.6717975100000001</v>
      </c>
      <c r="K181" s="352">
        <v>0.56581515000000004</v>
      </c>
      <c r="L181" s="345">
        <v>1.8570073599999999</v>
      </c>
      <c r="M181" s="259">
        <v>2.0462602799999998</v>
      </c>
      <c r="N181" s="352">
        <v>1.41774376</v>
      </c>
      <c r="O181" s="345">
        <v>9.41444802</v>
      </c>
      <c r="P181" s="259">
        <v>9.7488616199999996</v>
      </c>
      <c r="Q181" s="352">
        <f>E181+H181+K181+N181</f>
        <v>8.0488631900000005</v>
      </c>
      <c r="W181" s="51"/>
      <c r="X181" s="51"/>
      <c r="Y181" s="51"/>
      <c r="Z181" s="51"/>
      <c r="AA181" s="51"/>
    </row>
    <row r="182" spans="1:27" ht="15" customHeight="1">
      <c r="A182" s="93"/>
      <c r="B182" s="343" t="s">
        <v>203</v>
      </c>
      <c r="C182" s="339">
        <v>2302.3232486565703</v>
      </c>
      <c r="D182" s="215">
        <f>($D$181*1000000)/$D$8</f>
        <v>1762.1957552083336</v>
      </c>
      <c r="E182" s="352">
        <f>($E$181*1000000)/$E$8</f>
        <v>1440.5511825284093</v>
      </c>
      <c r="F182" s="346">
        <v>2531.5502064516131</v>
      </c>
      <c r="G182" s="260">
        <f>($G$181*1000000)/$G$8</f>
        <v>2333.6944455747712</v>
      </c>
      <c r="H182" s="352">
        <f>($H$181*1000000)/$H$8</f>
        <v>2035.1693515704155</v>
      </c>
      <c r="I182" s="346">
        <v>2626.885595238095</v>
      </c>
      <c r="J182" s="260">
        <f>($J$181*1000000)/$J$8</f>
        <v>1903.1090934844196</v>
      </c>
      <c r="K182" s="352">
        <f>($K$181*1000000)/$K$8</f>
        <v>1709.411329305136</v>
      </c>
      <c r="L182" s="346">
        <v>2341.7495081967213</v>
      </c>
      <c r="M182" s="260">
        <f>($M$181*1000000)/$M$8</f>
        <v>3077.0831278195487</v>
      </c>
      <c r="N182" s="352">
        <f>($N$181*1000000)/$N$8</f>
        <v>2695.3303422053232</v>
      </c>
      <c r="O182" s="346">
        <v>2382.80132118451</v>
      </c>
      <c r="P182" s="260">
        <f>($P$181*1000000)/$P$8</f>
        <v>2079.0918362124116</v>
      </c>
      <c r="Q182" s="352">
        <f>($Q$181*1000000)/$Q$8</f>
        <v>1727.2238605150214</v>
      </c>
      <c r="W182" s="51"/>
      <c r="X182" s="51"/>
      <c r="Y182" s="51"/>
      <c r="Z182" s="51"/>
      <c r="AA182" s="51"/>
    </row>
    <row r="183" spans="1:27" ht="15" customHeight="1">
      <c r="A183" s="93"/>
      <c r="B183" s="754" t="s">
        <v>204</v>
      </c>
      <c r="C183" s="336"/>
      <c r="D183" s="660"/>
      <c r="E183" s="292">
        <v>54</v>
      </c>
      <c r="F183" s="336"/>
      <c r="G183" s="660"/>
      <c r="H183" s="292">
        <v>22</v>
      </c>
      <c r="I183" s="336"/>
      <c r="J183" s="660"/>
      <c r="K183" s="292">
        <v>0</v>
      </c>
      <c r="L183" s="336"/>
      <c r="M183" s="660"/>
      <c r="N183" s="292">
        <v>4</v>
      </c>
      <c r="O183" s="336"/>
      <c r="P183" s="660"/>
      <c r="Q183" s="292">
        <v>80</v>
      </c>
      <c r="W183" s="51"/>
      <c r="X183" s="51"/>
      <c r="Y183" s="51"/>
      <c r="Z183" s="51"/>
      <c r="AA183" s="51"/>
    </row>
    <row r="184" spans="1:27" ht="15" customHeight="1">
      <c r="A184" s="93"/>
      <c r="B184" s="77"/>
      <c r="C184" s="77"/>
      <c r="D184" s="77"/>
      <c r="E184" s="77"/>
      <c r="F184" s="77"/>
      <c r="G184" s="77"/>
      <c r="H184" s="77"/>
      <c r="I184" s="77"/>
      <c r="J184" s="77"/>
      <c r="K184" s="77"/>
      <c r="L184" s="77"/>
      <c r="M184" s="77"/>
      <c r="N184" s="77"/>
      <c r="O184" s="77"/>
      <c r="P184" s="77"/>
      <c r="Q184" s="77"/>
    </row>
    <row r="185" spans="1:27" ht="15" customHeight="1">
      <c r="A185" s="93"/>
      <c r="B185" s="118" t="s">
        <v>103</v>
      </c>
      <c r="C185" s="910" t="s">
        <v>205</v>
      </c>
      <c r="D185" s="911"/>
      <c r="E185" s="911"/>
      <c r="F185" s="911"/>
      <c r="G185" s="911"/>
      <c r="H185" s="911"/>
      <c r="I185" s="911"/>
      <c r="J185" s="911"/>
      <c r="K185" s="911"/>
      <c r="L185" s="911"/>
      <c r="M185" s="911"/>
      <c r="N185" s="911"/>
      <c r="O185" s="911"/>
      <c r="P185" s="911"/>
      <c r="Q185" s="911"/>
    </row>
    <row r="186" spans="1:27" ht="15" customHeight="1">
      <c r="A186" s="93"/>
      <c r="B186" s="118" t="s">
        <v>104</v>
      </c>
      <c r="C186" s="911" t="s">
        <v>105</v>
      </c>
      <c r="D186" s="911"/>
      <c r="E186" s="911"/>
      <c r="F186" s="911"/>
      <c r="G186" s="911"/>
      <c r="H186" s="911"/>
      <c r="I186" s="911"/>
      <c r="J186" s="911"/>
      <c r="K186" s="911"/>
      <c r="L186" s="911"/>
      <c r="M186" s="911"/>
      <c r="N186" s="911"/>
      <c r="O186" s="911"/>
      <c r="P186" s="911"/>
      <c r="Q186" s="911"/>
    </row>
    <row r="187" spans="1:27" ht="107.25" customHeight="1">
      <c r="A187" s="93"/>
      <c r="B187" s="109" t="s">
        <v>106</v>
      </c>
      <c r="C187" s="910" t="s">
        <v>1120</v>
      </c>
      <c r="D187" s="910"/>
      <c r="E187" s="910"/>
      <c r="F187" s="910"/>
      <c r="G187" s="910"/>
      <c r="H187" s="910"/>
      <c r="I187" s="910"/>
      <c r="J187" s="910"/>
      <c r="K187" s="910"/>
      <c r="L187" s="910"/>
      <c r="M187" s="910"/>
      <c r="N187" s="910"/>
      <c r="O187" s="910"/>
      <c r="P187" s="910"/>
      <c r="Q187" s="910"/>
    </row>
    <row r="188" spans="1:27" ht="30" customHeight="1">
      <c r="A188" s="93"/>
    </row>
    <row r="189" spans="1:27" ht="14.1" customHeight="1">
      <c r="A189" s="93"/>
      <c r="R189" s="11"/>
      <c r="S189" s="6"/>
      <c r="T189" s="6"/>
      <c r="U189" s="6"/>
      <c r="V189" s="6"/>
    </row>
    <row r="190" spans="1:27" ht="14.1" customHeight="1">
      <c r="A190" s="93"/>
      <c r="R190" s="11"/>
      <c r="S190" s="6"/>
      <c r="T190" s="6"/>
      <c r="U190" s="6"/>
      <c r="V190" s="6"/>
    </row>
    <row r="191" spans="1:27" ht="14.1" customHeight="1">
      <c r="A191" s="93"/>
      <c r="R191" s="11"/>
      <c r="S191" s="6"/>
      <c r="T191" s="6"/>
      <c r="U191" s="6"/>
      <c r="V191" s="6"/>
    </row>
    <row r="192" spans="1:27" s="71" customFormat="1" ht="17.100000000000001" customHeight="1">
      <c r="A192" s="93"/>
      <c r="B192" s="752" t="s">
        <v>206</v>
      </c>
      <c r="C192" s="76"/>
      <c r="D192" s="76"/>
      <c r="E192" s="76"/>
      <c r="F192" s="76"/>
      <c r="G192" s="76"/>
      <c r="H192" s="76"/>
      <c r="I192" s="76"/>
      <c r="J192" s="76"/>
      <c r="K192" s="76"/>
      <c r="L192" s="74"/>
      <c r="M192" s="74"/>
      <c r="N192" s="837"/>
      <c r="O192" s="837"/>
      <c r="P192" s="837"/>
      <c r="Q192" s="837"/>
      <c r="R192" s="74"/>
      <c r="S192" s="603"/>
      <c r="T192" s="603"/>
      <c r="U192" s="603"/>
      <c r="V192" s="603"/>
    </row>
    <row r="193" spans="1:22" ht="17.25" customHeight="1">
      <c r="A193" s="93"/>
      <c r="B193" s="135" t="s">
        <v>29</v>
      </c>
      <c r="C193" s="135">
        <v>2017</v>
      </c>
      <c r="D193" s="135">
        <v>2018</v>
      </c>
      <c r="E193" s="135">
        <v>2019</v>
      </c>
      <c r="F193" s="135">
        <v>2020</v>
      </c>
      <c r="G193" s="135">
        <v>2021</v>
      </c>
      <c r="H193" s="135">
        <v>2022</v>
      </c>
      <c r="I193" s="135">
        <v>2023</v>
      </c>
      <c r="J193" s="135">
        <v>2024</v>
      </c>
      <c r="K193" s="135">
        <v>2025</v>
      </c>
      <c r="L193" s="11"/>
      <c r="M193" s="11"/>
      <c r="N193" s="837"/>
      <c r="O193" s="837"/>
      <c r="P193" s="837"/>
      <c r="Q193" s="837"/>
      <c r="R193" s="6"/>
      <c r="S193" s="6"/>
      <c r="T193" s="77"/>
      <c r="U193" s="77"/>
      <c r="V193" s="77"/>
    </row>
    <row r="194" spans="1:22" ht="15" customHeight="1">
      <c r="A194" s="93"/>
      <c r="B194" s="912" t="s">
        <v>207</v>
      </c>
      <c r="C194" s="913"/>
      <c r="D194" s="913"/>
      <c r="E194" s="913"/>
      <c r="F194" s="913"/>
      <c r="G194" s="913"/>
      <c r="H194" s="913"/>
      <c r="I194" s="913"/>
      <c r="J194" s="913"/>
      <c r="K194" s="11"/>
      <c r="L194" s="11"/>
      <c r="M194" s="11"/>
      <c r="N194" s="837"/>
      <c r="O194" s="837"/>
      <c r="P194" s="837"/>
      <c r="Q194" s="837"/>
      <c r="R194" s="11"/>
      <c r="S194" s="11"/>
      <c r="T194" s="11"/>
      <c r="U194" s="77"/>
      <c r="V194" s="77"/>
    </row>
    <row r="195" spans="1:22" ht="15" customHeight="1">
      <c r="A195" s="93"/>
      <c r="B195" s="320" t="s">
        <v>123</v>
      </c>
      <c r="C195" s="212">
        <v>27</v>
      </c>
      <c r="D195" s="212">
        <v>8</v>
      </c>
      <c r="E195" s="212">
        <v>15</v>
      </c>
      <c r="F195" s="212">
        <v>0</v>
      </c>
      <c r="G195" s="212">
        <v>10</v>
      </c>
      <c r="H195" s="212">
        <v>3</v>
      </c>
      <c r="I195" s="212">
        <v>13</v>
      </c>
      <c r="J195" s="292">
        <v>15</v>
      </c>
      <c r="K195" s="292">
        <v>16</v>
      </c>
      <c r="L195" s="27"/>
      <c r="M195" s="835"/>
      <c r="N195" s="837"/>
      <c r="O195" s="837"/>
      <c r="P195" s="837"/>
      <c r="Q195" s="837"/>
      <c r="R195" s="11"/>
      <c r="S195" s="11"/>
      <c r="T195" s="77"/>
      <c r="U195" s="77"/>
      <c r="V195" s="77"/>
    </row>
    <row r="196" spans="1:22" ht="15" customHeight="1">
      <c r="A196" s="93"/>
      <c r="B196" s="320" t="s">
        <v>124</v>
      </c>
      <c r="C196" s="212">
        <v>12</v>
      </c>
      <c r="D196" s="212">
        <v>10</v>
      </c>
      <c r="E196" s="212">
        <v>7</v>
      </c>
      <c r="F196" s="212">
        <v>0</v>
      </c>
      <c r="G196" s="212">
        <v>10</v>
      </c>
      <c r="H196" s="212">
        <v>17</v>
      </c>
      <c r="I196" s="212">
        <v>17</v>
      </c>
      <c r="J196" s="292">
        <v>16</v>
      </c>
      <c r="K196" s="292">
        <v>18</v>
      </c>
      <c r="L196" s="850"/>
      <c r="M196" s="612"/>
      <c r="N196" s="837"/>
      <c r="O196" s="837"/>
      <c r="P196" s="837"/>
      <c r="Q196" s="837"/>
      <c r="R196" s="11"/>
      <c r="S196" s="11"/>
      <c r="T196" s="77"/>
      <c r="U196" s="77"/>
      <c r="V196" s="77"/>
    </row>
    <row r="197" spans="1:22" ht="15" customHeight="1">
      <c r="B197" s="106"/>
      <c r="C197" s="136"/>
      <c r="D197" s="136"/>
      <c r="E197" s="136"/>
      <c r="F197" s="136"/>
      <c r="G197" s="136"/>
      <c r="H197" s="136"/>
      <c r="I197" s="136"/>
      <c r="J197" s="28"/>
      <c r="K197" s="28"/>
      <c r="L197" s="27"/>
      <c r="M197" s="11"/>
      <c r="N197" s="837"/>
      <c r="O197" s="837"/>
      <c r="P197" s="837"/>
      <c r="Q197" s="837"/>
      <c r="R197" s="11"/>
      <c r="S197" s="6"/>
      <c r="T197" s="6"/>
      <c r="U197" s="6"/>
      <c r="V197" s="6"/>
    </row>
    <row r="198" spans="1:22" ht="15" customHeight="1">
      <c r="B198" s="109" t="s">
        <v>103</v>
      </c>
      <c r="C198" s="907" t="s">
        <v>208</v>
      </c>
      <c r="D198" s="908"/>
      <c r="E198" s="909"/>
      <c r="F198" s="907"/>
      <c r="G198" s="908"/>
      <c r="H198" s="909"/>
      <c r="I198" s="907"/>
      <c r="J198" s="908"/>
      <c r="K198" s="909"/>
      <c r="O198" s="837"/>
      <c r="P198" s="837"/>
    </row>
    <row r="199" spans="1:22" ht="15" customHeight="1">
      <c r="B199" s="109" t="s">
        <v>104</v>
      </c>
      <c r="C199" s="907" t="s">
        <v>28</v>
      </c>
      <c r="D199" s="908"/>
      <c r="E199" s="909"/>
      <c r="F199" s="907"/>
      <c r="G199" s="908"/>
      <c r="H199" s="909"/>
      <c r="I199" s="907"/>
      <c r="J199" s="908"/>
      <c r="K199" s="909"/>
      <c r="O199" s="837"/>
      <c r="P199" s="837"/>
    </row>
    <row r="200" spans="1:22" ht="15" customHeight="1">
      <c r="B200" s="118" t="s">
        <v>106</v>
      </c>
      <c r="C200" s="907"/>
      <c r="D200" s="908"/>
      <c r="E200" s="909"/>
      <c r="F200" s="907"/>
      <c r="G200" s="908"/>
      <c r="H200" s="909"/>
      <c r="I200" s="907"/>
      <c r="J200" s="908"/>
      <c r="K200" s="909"/>
      <c r="O200" s="837"/>
      <c r="P200" s="837"/>
    </row>
    <row r="201" spans="1:22" ht="15" customHeight="1">
      <c r="B201" s="106"/>
      <c r="C201" s="106"/>
      <c r="D201" s="106"/>
      <c r="E201" s="106"/>
      <c r="F201" s="106"/>
      <c r="G201" s="106"/>
      <c r="H201" s="106"/>
      <c r="I201" s="106"/>
      <c r="J201" s="11"/>
      <c r="K201" s="11"/>
      <c r="L201" s="11"/>
      <c r="M201" s="11"/>
      <c r="N201" s="837"/>
      <c r="O201" s="837"/>
      <c r="P201" s="837"/>
      <c r="Q201" s="837"/>
      <c r="R201" s="11"/>
      <c r="S201" s="6"/>
      <c r="T201" s="6"/>
      <c r="U201" s="6"/>
      <c r="V201" s="6"/>
    </row>
    <row r="202" spans="1:22" ht="15" customHeight="1">
      <c r="R202" s="11"/>
      <c r="S202" s="11"/>
      <c r="T202" s="11"/>
      <c r="U202" s="11"/>
      <c r="V202" s="11"/>
    </row>
    <row r="203" spans="1:22">
      <c r="B203" s="77"/>
      <c r="C203" s="77"/>
      <c r="R203" s="11"/>
      <c r="S203" s="11"/>
      <c r="T203" s="11"/>
      <c r="U203" s="11"/>
      <c r="V203" s="11"/>
    </row>
    <row r="204" spans="1:22">
      <c r="B204" s="77"/>
      <c r="C204" s="77"/>
      <c r="R204" s="11"/>
      <c r="S204" s="11"/>
      <c r="T204" s="11"/>
      <c r="U204" s="11"/>
      <c r="V204" s="11"/>
    </row>
    <row r="205" spans="1:22">
      <c r="B205" s="77"/>
      <c r="C205" s="77"/>
      <c r="R205" s="11"/>
      <c r="S205" s="11"/>
      <c r="T205" s="11"/>
      <c r="U205" s="11"/>
      <c r="V205" s="11"/>
    </row>
    <row r="206" spans="1:22">
      <c r="B206" s="77"/>
      <c r="C206" s="77"/>
      <c r="R206" s="11"/>
      <c r="S206" s="11"/>
      <c r="T206" s="11"/>
      <c r="U206" s="11"/>
      <c r="V206" s="11"/>
    </row>
    <row r="207" spans="1:22">
      <c r="R207" s="11"/>
      <c r="S207" s="11"/>
      <c r="T207" s="11"/>
      <c r="U207" s="11"/>
      <c r="V207" s="11"/>
    </row>
    <row r="208" spans="1:22">
      <c r="R208" s="11"/>
      <c r="S208" s="11"/>
      <c r="T208" s="11"/>
      <c r="U208" s="11"/>
      <c r="V208" s="11"/>
    </row>
    <row r="209" spans="2:22">
      <c r="R209" s="11"/>
      <c r="S209" s="11"/>
      <c r="T209" s="11"/>
      <c r="U209" s="11"/>
      <c r="V209" s="11"/>
    </row>
    <row r="210" spans="2:22">
      <c r="R210" s="11"/>
      <c r="S210" s="11"/>
      <c r="T210" s="11"/>
      <c r="U210" s="11"/>
      <c r="V210" s="11"/>
    </row>
    <row r="211" spans="2:22">
      <c r="R211" s="11"/>
      <c r="S211" s="11"/>
      <c r="T211" s="11"/>
      <c r="U211" s="11"/>
      <c r="V211" s="11"/>
    </row>
    <row r="212" spans="2:22">
      <c r="R212" s="11"/>
      <c r="S212" s="11"/>
      <c r="T212" s="11"/>
      <c r="U212" s="11"/>
      <c r="V212" s="11"/>
    </row>
    <row r="213" spans="2:22">
      <c r="R213" s="11"/>
      <c r="S213" s="11"/>
      <c r="T213" s="11"/>
      <c r="U213" s="11"/>
      <c r="V213" s="11"/>
    </row>
    <row r="214" spans="2:22">
      <c r="R214" s="11"/>
      <c r="S214" s="11"/>
      <c r="T214" s="11"/>
      <c r="U214" s="11"/>
      <c r="V214" s="11"/>
    </row>
    <row r="215" spans="2:22">
      <c r="R215" s="11"/>
      <c r="S215" s="11"/>
      <c r="T215" s="11"/>
      <c r="U215" s="11"/>
      <c r="V215" s="11"/>
    </row>
    <row r="216" spans="2:22">
      <c r="B216" s="11"/>
      <c r="C216" s="11"/>
      <c r="D216" s="11"/>
      <c r="E216" s="11"/>
      <c r="F216" s="11"/>
      <c r="G216" s="11"/>
      <c r="H216" s="11"/>
      <c r="I216" s="11"/>
      <c r="J216" s="11"/>
      <c r="K216" s="11"/>
      <c r="L216" s="11"/>
      <c r="M216" s="11"/>
      <c r="N216" s="11"/>
      <c r="O216" s="11"/>
      <c r="P216" s="11"/>
      <c r="Q216" s="11"/>
      <c r="R216" s="11"/>
      <c r="S216" s="11"/>
      <c r="T216" s="11"/>
      <c r="U216" s="11"/>
      <c r="V216" s="11"/>
    </row>
    <row r="217" spans="2:22">
      <c r="B217" s="11"/>
      <c r="C217" s="11"/>
      <c r="D217" s="11"/>
      <c r="E217" s="11"/>
      <c r="F217" s="11"/>
      <c r="G217" s="11"/>
      <c r="H217" s="11"/>
      <c r="I217" s="11"/>
      <c r="J217" s="11"/>
      <c r="K217" s="11"/>
      <c r="L217" s="11"/>
      <c r="M217" s="11"/>
      <c r="N217" s="11"/>
      <c r="O217" s="11"/>
      <c r="P217" s="11"/>
      <c r="Q217" s="11"/>
      <c r="R217" s="11"/>
      <c r="S217" s="11"/>
      <c r="T217" s="11"/>
      <c r="U217" s="11"/>
      <c r="V217" s="11"/>
    </row>
    <row r="218" spans="2:22">
      <c r="B218" s="11"/>
      <c r="C218" s="11"/>
      <c r="D218" s="11"/>
      <c r="E218" s="11"/>
      <c r="F218" s="11"/>
      <c r="G218" s="11"/>
      <c r="H218" s="11"/>
      <c r="I218" s="11"/>
      <c r="J218" s="11"/>
      <c r="K218" s="11"/>
      <c r="L218" s="11"/>
      <c r="M218" s="11"/>
      <c r="N218" s="11"/>
      <c r="O218" s="11"/>
      <c r="P218" s="11"/>
      <c r="Q218" s="11"/>
      <c r="R218" s="11"/>
      <c r="S218" s="11"/>
      <c r="T218" s="11"/>
      <c r="U218" s="11"/>
      <c r="V218" s="11"/>
    </row>
    <row r="219" spans="2:22">
      <c r="B219" s="11"/>
      <c r="C219" s="11"/>
      <c r="D219" s="11"/>
      <c r="E219" s="11"/>
      <c r="F219" s="11"/>
      <c r="G219" s="11"/>
      <c r="H219" s="11"/>
      <c r="I219" s="11"/>
      <c r="J219" s="11"/>
      <c r="K219" s="11"/>
      <c r="L219" s="11"/>
      <c r="M219" s="11"/>
      <c r="N219" s="11"/>
      <c r="O219" s="11"/>
      <c r="P219" s="11"/>
      <c r="Q219" s="11"/>
      <c r="R219" s="11"/>
      <c r="S219" s="11"/>
      <c r="T219" s="11"/>
      <c r="U219" s="11"/>
      <c r="V219" s="11"/>
    </row>
    <row r="220" spans="2:22">
      <c r="B220" s="11"/>
      <c r="C220" s="11"/>
      <c r="D220" s="11"/>
      <c r="E220" s="11"/>
      <c r="F220" s="11"/>
      <c r="G220" s="11"/>
      <c r="H220" s="11"/>
      <c r="I220" s="11"/>
      <c r="J220" s="11"/>
      <c r="K220" s="11"/>
      <c r="L220" s="11"/>
      <c r="M220" s="11"/>
      <c r="N220" s="11"/>
      <c r="O220" s="11"/>
      <c r="P220" s="11"/>
      <c r="Q220" s="11"/>
      <c r="R220" s="11"/>
      <c r="S220" s="11"/>
      <c r="T220" s="11"/>
      <c r="U220" s="11"/>
      <c r="V220" s="11"/>
    </row>
  </sheetData>
  <mergeCells count="95">
    <mergeCell ref="C122:Q122"/>
    <mergeCell ref="C123:Q123"/>
    <mergeCell ref="C124:Q124"/>
    <mergeCell ref="B126:Q126"/>
    <mergeCell ref="B127:B128"/>
    <mergeCell ref="F127:H127"/>
    <mergeCell ref="I127:K127"/>
    <mergeCell ref="L127:N127"/>
    <mergeCell ref="O127:Q127"/>
    <mergeCell ref="C114:Q114"/>
    <mergeCell ref="C115:Q115"/>
    <mergeCell ref="C54:E54"/>
    <mergeCell ref="C136:Q136"/>
    <mergeCell ref="B76:E76"/>
    <mergeCell ref="C77:E77"/>
    <mergeCell ref="C78:E78"/>
    <mergeCell ref="C81:E81"/>
    <mergeCell ref="C82:E82"/>
    <mergeCell ref="C83:E83"/>
    <mergeCell ref="B97:Q97"/>
    <mergeCell ref="C94:Q94"/>
    <mergeCell ref="C95:Q95"/>
    <mergeCell ref="C98:E98"/>
    <mergeCell ref="F98:H98"/>
    <mergeCell ref="B54:B55"/>
    <mergeCell ref="F54:H54"/>
    <mergeCell ref="C93:Q93"/>
    <mergeCell ref="C72:Q72"/>
    <mergeCell ref="C73:Q73"/>
    <mergeCell ref="C74:Q74"/>
    <mergeCell ref="L88:N88"/>
    <mergeCell ref="B87:Q87"/>
    <mergeCell ref="B88:B89"/>
    <mergeCell ref="C88:E88"/>
    <mergeCell ref="F88:H88"/>
    <mergeCell ref="I88:K88"/>
    <mergeCell ref="O88:Q88"/>
    <mergeCell ref="O54:Q54"/>
    <mergeCell ref="I54:K54"/>
    <mergeCell ref="L54:N54"/>
    <mergeCell ref="C79:E79"/>
    <mergeCell ref="C6:E6"/>
    <mergeCell ref="F6:H6"/>
    <mergeCell ref="I6:K6"/>
    <mergeCell ref="B5:Q5"/>
    <mergeCell ref="B6:B7"/>
    <mergeCell ref="L6:N6"/>
    <mergeCell ref="O6:Q6"/>
    <mergeCell ref="B53:Q53"/>
    <mergeCell ref="C38:Q38"/>
    <mergeCell ref="C39:Q39"/>
    <mergeCell ref="C40:Q40"/>
    <mergeCell ref="B42:G42"/>
    <mergeCell ref="C49:G49"/>
    <mergeCell ref="C47:G47"/>
    <mergeCell ref="C48:G48"/>
    <mergeCell ref="C134:Q134"/>
    <mergeCell ref="C135:Q135"/>
    <mergeCell ref="B130:Q130"/>
    <mergeCell ref="C127:E127"/>
    <mergeCell ref="B98:B99"/>
    <mergeCell ref="B117:Q117"/>
    <mergeCell ref="B118:B119"/>
    <mergeCell ref="I98:K98"/>
    <mergeCell ref="L98:N98"/>
    <mergeCell ref="O98:Q98"/>
    <mergeCell ref="F118:H118"/>
    <mergeCell ref="I118:K118"/>
    <mergeCell ref="L118:N118"/>
    <mergeCell ref="O118:Q118"/>
    <mergeCell ref="C118:E118"/>
    <mergeCell ref="C113:Q113"/>
    <mergeCell ref="C143:E143"/>
    <mergeCell ref="C144:E144"/>
    <mergeCell ref="C145:E145"/>
    <mergeCell ref="B149:Q149"/>
    <mergeCell ref="O150:Q150"/>
    <mergeCell ref="B150:B151"/>
    <mergeCell ref="C150:E150"/>
    <mergeCell ref="F150:H150"/>
    <mergeCell ref="I150:K150"/>
    <mergeCell ref="L150:N150"/>
    <mergeCell ref="C198:E198"/>
    <mergeCell ref="C199:E199"/>
    <mergeCell ref="C200:E200"/>
    <mergeCell ref="F200:H200"/>
    <mergeCell ref="C185:Q185"/>
    <mergeCell ref="C186:Q186"/>
    <mergeCell ref="C187:Q187"/>
    <mergeCell ref="B194:J194"/>
    <mergeCell ref="F198:H198"/>
    <mergeCell ref="I198:K198"/>
    <mergeCell ref="F199:H199"/>
    <mergeCell ref="I199:K199"/>
    <mergeCell ref="I200:K200"/>
  </mergeCells>
  <hyperlinks>
    <hyperlink ref="A1" location="'0_Content'!B6" display="Back to content" xr:uid="{97B94ED0-E9B1-4548-B0D1-A383062D48CD}"/>
    <hyperlink ref="A2" location="'0.1_Index'!B3" display="Index" xr:uid="{E8F18009-EEF9-46F8-B0D8-223AA0B8CD77}"/>
  </hyperlinks>
  <pageMargins left="0.7" right="0.7" top="0.75" bottom="0.75" header="0.3" footer="0.3"/>
  <pageSetup paperSize="8"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E8424-45EA-4AB0-A0F1-4E46F8BF1CB4}">
  <sheetPr>
    <tabColor rgb="FF004F95"/>
    <pageSetUpPr fitToPage="1"/>
  </sheetPr>
  <dimension ref="A1:AJ138"/>
  <sheetViews>
    <sheetView showGridLines="0" zoomScaleNormal="100" zoomScaleSheetLayoutView="120" workbookViewId="0">
      <pane ySplit="2" topLeftCell="A134" activePane="bottomLeft" state="frozen"/>
      <selection pane="bottomLeft" activeCell="C149" sqref="C149"/>
    </sheetView>
  </sheetViews>
  <sheetFormatPr defaultColWidth="8.5703125" defaultRowHeight="14.25"/>
  <cols>
    <col min="1" max="1" width="16.42578125" style="77" customWidth="1"/>
    <col min="2" max="2" width="73.7109375" style="51" customWidth="1"/>
    <col min="3" max="3" width="28.7109375" style="51" bestFit="1" customWidth="1"/>
    <col min="4" max="19" width="15.5703125" style="51" customWidth="1"/>
    <col min="20" max="20" width="29.5703125" style="77" customWidth="1"/>
    <col min="21" max="21" width="20" style="476" customWidth="1"/>
    <col min="22" max="22" width="10.42578125" style="77" bestFit="1" customWidth="1"/>
    <col min="23" max="23" width="18.28515625" style="77" bestFit="1" customWidth="1"/>
    <col min="24" max="16384" width="8.5703125" style="77"/>
  </cols>
  <sheetData>
    <row r="1" spans="1:30" ht="15">
      <c r="A1" s="26" t="s">
        <v>27</v>
      </c>
      <c r="U1" s="9"/>
      <c r="V1" s="51"/>
      <c r="W1" s="51"/>
      <c r="X1" s="51"/>
      <c r="Y1" s="51"/>
      <c r="Z1" s="51"/>
      <c r="AA1" s="51"/>
      <c r="AB1" s="51"/>
      <c r="AC1" s="51"/>
      <c r="AD1" s="51"/>
    </row>
    <row r="2" spans="1:30" ht="15">
      <c r="A2" s="26" t="s">
        <v>85</v>
      </c>
      <c r="U2" s="9"/>
      <c r="V2" s="51"/>
      <c r="W2" s="51"/>
      <c r="X2" s="51"/>
      <c r="Y2" s="51"/>
      <c r="Z2" s="51"/>
      <c r="AA2" s="51"/>
      <c r="AB2" s="51"/>
      <c r="AC2" s="51"/>
      <c r="AD2" s="51"/>
    </row>
    <row r="3" spans="1:30" s="71" customFormat="1" ht="20.100000000000001" customHeight="1">
      <c r="A3" s="78"/>
      <c r="B3" s="79" t="s">
        <v>42</v>
      </c>
      <c r="C3" s="80"/>
      <c r="D3" s="80"/>
      <c r="E3" s="80"/>
      <c r="F3" s="80"/>
      <c r="G3" s="80"/>
      <c r="H3" s="80"/>
      <c r="I3" s="80"/>
      <c r="J3" s="80"/>
      <c r="K3" s="80"/>
      <c r="L3" s="80"/>
      <c r="M3" s="80"/>
      <c r="N3" s="80"/>
      <c r="O3" s="80"/>
      <c r="P3" s="80"/>
      <c r="Q3" s="80"/>
      <c r="R3" s="80"/>
      <c r="S3" s="80"/>
      <c r="U3" s="474"/>
    </row>
    <row r="4" spans="1:30">
      <c r="U4" s="9"/>
      <c r="V4" s="51"/>
      <c r="W4" s="51"/>
      <c r="X4" s="51"/>
      <c r="Y4" s="51"/>
      <c r="Z4" s="51"/>
      <c r="AA4" s="51"/>
      <c r="AB4" s="51"/>
      <c r="AC4" s="51"/>
      <c r="AD4" s="51"/>
    </row>
    <row r="5" spans="1:30" s="71" customFormat="1" ht="20.100000000000001" customHeight="1">
      <c r="B5" s="965" t="s">
        <v>43</v>
      </c>
      <c r="C5" s="966"/>
      <c r="D5" s="966"/>
      <c r="E5" s="966"/>
      <c r="F5" s="966"/>
      <c r="G5" s="966"/>
      <c r="H5" s="966"/>
      <c r="I5" s="966"/>
      <c r="J5" s="966"/>
      <c r="K5" s="966"/>
      <c r="L5" s="966"/>
      <c r="M5" s="966"/>
      <c r="N5" s="966"/>
      <c r="O5" s="966"/>
      <c r="P5" s="966"/>
      <c r="Q5" s="966"/>
      <c r="R5" s="966"/>
      <c r="S5" s="967"/>
      <c r="U5" s="474"/>
    </row>
    <row r="6" spans="1:30" s="51" customFormat="1" ht="15" customHeight="1">
      <c r="A6" s="77"/>
      <c r="B6" s="962" t="s">
        <v>29</v>
      </c>
      <c r="C6" s="652" t="s">
        <v>209</v>
      </c>
      <c r="D6" s="960" t="s">
        <v>88</v>
      </c>
      <c r="E6" s="960"/>
      <c r="F6" s="961"/>
      <c r="G6" s="960" t="s">
        <v>89</v>
      </c>
      <c r="H6" s="960"/>
      <c r="I6" s="961"/>
      <c r="J6" s="960" t="s">
        <v>90</v>
      </c>
      <c r="K6" s="960"/>
      <c r="L6" s="961"/>
      <c r="M6" s="960" t="s">
        <v>91</v>
      </c>
      <c r="N6" s="960"/>
      <c r="O6" s="961"/>
      <c r="P6" s="960" t="s">
        <v>92</v>
      </c>
      <c r="Q6" s="960"/>
      <c r="R6" s="961"/>
      <c r="S6" s="101" t="s">
        <v>210</v>
      </c>
      <c r="U6" s="9"/>
    </row>
    <row r="7" spans="1:30" s="8" customFormat="1" ht="15" customHeight="1">
      <c r="A7" s="77"/>
      <c r="B7" s="963"/>
      <c r="C7" s="102"/>
      <c r="D7" s="232">
        <v>2023</v>
      </c>
      <c r="E7" s="232">
        <v>2024</v>
      </c>
      <c r="F7" s="233">
        <v>2025</v>
      </c>
      <c r="G7" s="232">
        <v>2023</v>
      </c>
      <c r="H7" s="232">
        <v>2024</v>
      </c>
      <c r="I7" s="233">
        <v>2025</v>
      </c>
      <c r="J7" s="232">
        <v>2023</v>
      </c>
      <c r="K7" s="232">
        <v>2024</v>
      </c>
      <c r="L7" s="233">
        <v>2025</v>
      </c>
      <c r="M7" s="232">
        <v>2023</v>
      </c>
      <c r="N7" s="232">
        <v>2024</v>
      </c>
      <c r="O7" s="233">
        <v>2025</v>
      </c>
      <c r="P7" s="232">
        <v>2023</v>
      </c>
      <c r="Q7" s="232">
        <v>2024</v>
      </c>
      <c r="R7" s="233">
        <v>2025</v>
      </c>
      <c r="S7" s="234" t="s">
        <v>211</v>
      </c>
      <c r="T7" s="60"/>
      <c r="U7" s="9"/>
    </row>
    <row r="8" spans="1:30" s="51" customFormat="1" ht="15" customHeight="1">
      <c r="A8" s="77"/>
      <c r="B8" s="361" t="s">
        <v>212</v>
      </c>
      <c r="C8" s="375" t="s">
        <v>213</v>
      </c>
      <c r="D8" s="346">
        <v>1995.5583333333336</v>
      </c>
      <c r="E8" s="346">
        <v>2320.7000000000003</v>
      </c>
      <c r="F8" s="353">
        <v>2533.875</v>
      </c>
      <c r="G8" s="346">
        <v>718.79166666666663</v>
      </c>
      <c r="H8" s="346">
        <v>874.56416666666655</v>
      </c>
      <c r="I8" s="353">
        <v>933.08833333333325</v>
      </c>
      <c r="J8" s="346">
        <v>351.35416666666669</v>
      </c>
      <c r="K8" s="346">
        <v>360.3125</v>
      </c>
      <c r="L8" s="353">
        <v>367.315</v>
      </c>
      <c r="M8" s="346">
        <v>684.07333333333338</v>
      </c>
      <c r="N8" s="346">
        <v>789.3125</v>
      </c>
      <c r="O8" s="849">
        <v>819.15416666666636</v>
      </c>
      <c r="P8" s="514">
        <v>3749.7775000000001</v>
      </c>
      <c r="Q8" s="346">
        <v>4344.8891666666668</v>
      </c>
      <c r="R8" s="353">
        <v>4653.4324999999999</v>
      </c>
      <c r="S8" s="759">
        <v>7.1012935312695868E-2</v>
      </c>
      <c r="T8" s="61"/>
      <c r="U8" s="475"/>
      <c r="V8" s="41"/>
    </row>
    <row r="9" spans="1:30" s="51" customFormat="1" ht="15" customHeight="1">
      <c r="A9" s="77"/>
      <c r="B9" s="361" t="s">
        <v>214</v>
      </c>
      <c r="C9" s="375" t="s">
        <v>215</v>
      </c>
      <c r="D9" s="346">
        <v>55650.115000000013</v>
      </c>
      <c r="E9" s="514">
        <v>59933.583333333336</v>
      </c>
      <c r="F9" s="353">
        <v>64922.497499999998</v>
      </c>
      <c r="G9" s="346">
        <v>18458.321666666674</v>
      </c>
      <c r="H9" s="346">
        <v>20546.446666666674</v>
      </c>
      <c r="I9" s="353">
        <v>19977.647500000003</v>
      </c>
      <c r="J9" s="346">
        <v>5948.8850000000011</v>
      </c>
      <c r="K9" s="346">
        <v>5669.3216666666667</v>
      </c>
      <c r="L9" s="353">
        <v>7461.9333333333343</v>
      </c>
      <c r="M9" s="346">
        <v>16625.14</v>
      </c>
      <c r="N9" s="346">
        <v>16644.133333333335</v>
      </c>
      <c r="O9" s="353">
        <v>18815.770000000004</v>
      </c>
      <c r="P9" s="346">
        <v>96682.461666666684</v>
      </c>
      <c r="Q9" s="346">
        <v>102793.48500000002</v>
      </c>
      <c r="R9" s="353">
        <v>111177.84833333334</v>
      </c>
      <c r="S9" s="759">
        <v>8.1565123833804501E-2</v>
      </c>
      <c r="T9" s="41"/>
      <c r="U9" s="41"/>
      <c r="V9" s="41"/>
    </row>
    <row r="10" spans="1:30" ht="15" customHeight="1">
      <c r="C10" s="52"/>
      <c r="P10" s="9"/>
      <c r="Q10" s="9"/>
      <c r="R10" s="9"/>
      <c r="U10" s="9"/>
      <c r="V10" s="51"/>
      <c r="W10" s="51"/>
      <c r="X10" s="51"/>
      <c r="Y10" s="51"/>
      <c r="Z10" s="51"/>
      <c r="AA10" s="51"/>
      <c r="AB10" s="51"/>
      <c r="AC10" s="51"/>
      <c r="AD10" s="51"/>
    </row>
    <row r="11" spans="1:30" ht="15" customHeight="1">
      <c r="C11" s="52"/>
      <c r="D11" s="70"/>
      <c r="E11" s="70"/>
      <c r="F11" s="70"/>
      <c r="G11" s="70"/>
      <c r="H11" s="70"/>
      <c r="I11" s="70"/>
      <c r="J11" s="70"/>
      <c r="K11" s="70"/>
      <c r="L11" s="70"/>
      <c r="M11" s="70"/>
      <c r="N11" s="70"/>
      <c r="O11" s="70"/>
      <c r="P11" s="70"/>
      <c r="Q11" s="70"/>
      <c r="R11" s="70"/>
      <c r="U11" s="9"/>
      <c r="V11" s="51"/>
      <c r="W11" s="51"/>
      <c r="X11" s="51"/>
      <c r="Y11" s="51"/>
      <c r="Z11" s="51"/>
      <c r="AA11" s="51"/>
      <c r="AB11" s="51"/>
      <c r="AC11" s="51"/>
      <c r="AD11" s="51"/>
    </row>
    <row r="12" spans="1:30" s="71" customFormat="1" ht="20.100000000000001" customHeight="1">
      <c r="A12" s="77"/>
      <c r="B12" s="964" t="s">
        <v>44</v>
      </c>
      <c r="C12" s="964"/>
      <c r="D12" s="964"/>
      <c r="E12" s="964"/>
      <c r="F12" s="964"/>
      <c r="G12" s="964"/>
      <c r="H12" s="964"/>
      <c r="I12" s="964"/>
      <c r="J12" s="964"/>
      <c r="K12" s="964"/>
      <c r="L12" s="964"/>
      <c r="M12" s="964"/>
      <c r="N12" s="964"/>
      <c r="O12" s="964"/>
      <c r="P12" s="964"/>
      <c r="Q12" s="964"/>
      <c r="R12" s="964"/>
      <c r="S12" s="964"/>
      <c r="U12" s="474"/>
    </row>
    <row r="13" spans="1:30" s="51" customFormat="1" ht="15" customHeight="1">
      <c r="A13" s="77"/>
      <c r="B13" s="962" t="s">
        <v>29</v>
      </c>
      <c r="C13" s="652" t="s">
        <v>209</v>
      </c>
      <c r="D13" s="960" t="s">
        <v>88</v>
      </c>
      <c r="E13" s="960"/>
      <c r="F13" s="961"/>
      <c r="G13" s="960" t="s">
        <v>89</v>
      </c>
      <c r="H13" s="960"/>
      <c r="I13" s="961"/>
      <c r="J13" s="960" t="s">
        <v>90</v>
      </c>
      <c r="K13" s="960"/>
      <c r="L13" s="961"/>
      <c r="M13" s="960" t="s">
        <v>91</v>
      </c>
      <c r="N13" s="960"/>
      <c r="O13" s="961"/>
      <c r="P13" s="960" t="s">
        <v>92</v>
      </c>
      <c r="Q13" s="960"/>
      <c r="R13" s="961"/>
      <c r="S13" s="101" t="s">
        <v>210</v>
      </c>
      <c r="U13" s="9"/>
    </row>
    <row r="14" spans="1:30" s="8" customFormat="1" ht="15" customHeight="1">
      <c r="A14" s="77"/>
      <c r="B14" s="963"/>
      <c r="C14" s="102"/>
      <c r="D14" s="232">
        <v>2023</v>
      </c>
      <c r="E14" s="232">
        <v>2024</v>
      </c>
      <c r="F14" s="233">
        <v>2025</v>
      </c>
      <c r="G14" s="232">
        <v>2023</v>
      </c>
      <c r="H14" s="232">
        <v>2024</v>
      </c>
      <c r="I14" s="233">
        <v>2025</v>
      </c>
      <c r="J14" s="232">
        <v>2023</v>
      </c>
      <c r="K14" s="232">
        <v>2024</v>
      </c>
      <c r="L14" s="233">
        <v>2025</v>
      </c>
      <c r="M14" s="232">
        <v>2023</v>
      </c>
      <c r="N14" s="232">
        <v>2024</v>
      </c>
      <c r="O14" s="233">
        <v>2025</v>
      </c>
      <c r="P14" s="232">
        <v>2023</v>
      </c>
      <c r="Q14" s="232">
        <v>2024</v>
      </c>
      <c r="R14" s="233">
        <v>2025</v>
      </c>
      <c r="S14" s="234" t="s">
        <v>211</v>
      </c>
      <c r="U14" s="9"/>
    </row>
    <row r="15" spans="1:30" ht="17.100000000000001" customHeight="1">
      <c r="B15" s="971" t="s">
        <v>216</v>
      </c>
      <c r="C15" s="375" t="s">
        <v>217</v>
      </c>
      <c r="D15" s="269">
        <v>10467.188643767377</v>
      </c>
      <c r="E15" s="269">
        <v>11452.373822611509</v>
      </c>
      <c r="F15" s="368">
        <v>11889.313048268799</v>
      </c>
      <c r="G15" s="269">
        <v>4503.2737634945215</v>
      </c>
      <c r="H15" s="269">
        <v>4761.5802727577238</v>
      </c>
      <c r="I15" s="368">
        <v>4807.5658498435696</v>
      </c>
      <c r="J15" s="269">
        <v>480.39406827145916</v>
      </c>
      <c r="K15" s="269">
        <v>629.05043177046105</v>
      </c>
      <c r="L15" s="368">
        <v>502.72672592582614</v>
      </c>
      <c r="M15" s="269">
        <v>2846.2456333839837</v>
      </c>
      <c r="N15" s="269">
        <v>2874.5370716777497</v>
      </c>
      <c r="O15" s="368">
        <v>2959.7724989878552</v>
      </c>
      <c r="P15" s="269">
        <v>18297.102108917341</v>
      </c>
      <c r="Q15" s="269">
        <v>19717.54159881745</v>
      </c>
      <c r="R15" s="368">
        <v>20159.378123026054</v>
      </c>
      <c r="S15" s="759">
        <v>2.2408296794723271E-2</v>
      </c>
      <c r="T15" s="473"/>
      <c r="U15" s="493"/>
      <c r="V15" s="41"/>
      <c r="W15" s="51"/>
      <c r="X15" s="51"/>
      <c r="Y15" s="51"/>
      <c r="Z15" s="51"/>
      <c r="AA15" s="51"/>
      <c r="AB15" s="51"/>
      <c r="AC15" s="51"/>
      <c r="AD15" s="51"/>
    </row>
    <row r="16" spans="1:30" ht="17.100000000000001" customHeight="1">
      <c r="B16" s="971"/>
      <c r="C16" s="375" t="s">
        <v>218</v>
      </c>
      <c r="D16" s="269">
        <v>37681.879117562559</v>
      </c>
      <c r="E16" s="516">
        <v>41228.545761401438</v>
      </c>
      <c r="F16" s="368">
        <v>42801.526973767679</v>
      </c>
      <c r="G16" s="269">
        <v>16211.785548580277</v>
      </c>
      <c r="H16" s="516">
        <v>17141.688981927808</v>
      </c>
      <c r="I16" s="368">
        <v>17307.237059436851</v>
      </c>
      <c r="J16" s="269">
        <v>1729.418645777253</v>
      </c>
      <c r="K16" s="516">
        <v>2264.5815543736599</v>
      </c>
      <c r="L16" s="368">
        <v>1809.8162133329743</v>
      </c>
      <c r="M16" s="269">
        <v>10246.484280182342</v>
      </c>
      <c r="N16" s="516">
        <v>10348.333458039899</v>
      </c>
      <c r="O16" s="368">
        <v>10655.180996356279</v>
      </c>
      <c r="P16" s="269">
        <v>65869.567592102423</v>
      </c>
      <c r="Q16" s="516">
        <v>70983.149755742823</v>
      </c>
      <c r="R16" s="368">
        <v>72573.761242893801</v>
      </c>
      <c r="S16" s="759">
        <v>2.240829679472333E-2</v>
      </c>
      <c r="T16" s="473"/>
      <c r="U16" s="493"/>
      <c r="V16" s="41"/>
      <c r="W16" s="51"/>
      <c r="X16" s="51"/>
      <c r="Y16" s="51"/>
      <c r="Z16" s="51"/>
      <c r="AA16" s="51"/>
      <c r="AB16" s="51"/>
      <c r="AC16" s="51"/>
      <c r="AD16" s="51"/>
    </row>
    <row r="17" spans="1:31" ht="15" customHeight="1">
      <c r="B17" s="970" t="s">
        <v>219</v>
      </c>
      <c r="C17" s="375" t="s">
        <v>220</v>
      </c>
      <c r="D17" s="516">
        <v>5245.2431326741689</v>
      </c>
      <c r="E17" s="516">
        <v>4934.8790548590978</v>
      </c>
      <c r="F17" s="779">
        <v>4692.1466324379844</v>
      </c>
      <c r="G17" s="516">
        <v>6265.0611746489203</v>
      </c>
      <c r="H17" s="516">
        <v>5444.5179144557424</v>
      </c>
      <c r="I17" s="779">
        <v>5152.3158934687181</v>
      </c>
      <c r="J17" s="516">
        <v>1367.2644694355195</v>
      </c>
      <c r="K17" s="516">
        <v>1745.846818443604</v>
      </c>
      <c r="L17" s="779">
        <v>1368.6528617830095</v>
      </c>
      <c r="M17" s="516">
        <v>4160.7317442340245</v>
      </c>
      <c r="N17" s="516">
        <v>3641.8238298237379</v>
      </c>
      <c r="O17" s="779">
        <v>3613.2056936631056</v>
      </c>
      <c r="P17" s="516">
        <v>4879.5167470382812</v>
      </c>
      <c r="Q17" s="516">
        <v>4538.1000164716397</v>
      </c>
      <c r="R17" s="779">
        <v>4332.1522602994792</v>
      </c>
      <c r="S17" s="759">
        <v>-4.5381934162897618E-2</v>
      </c>
      <c r="T17" s="780"/>
      <c r="U17" s="493"/>
      <c r="V17" s="45"/>
      <c r="W17" s="51"/>
      <c r="X17" s="51"/>
      <c r="Y17" s="51"/>
      <c r="Z17" s="51"/>
      <c r="AA17" s="51"/>
      <c r="AB17" s="51"/>
      <c r="AC17" s="51"/>
      <c r="AD17" s="51"/>
    </row>
    <row r="18" spans="1:31" ht="15" customHeight="1">
      <c r="B18" s="970"/>
      <c r="C18" s="375" t="s">
        <v>221</v>
      </c>
      <c r="D18" s="269">
        <v>188.08925451038826</v>
      </c>
      <c r="E18" s="516">
        <v>191.08441687720727</v>
      </c>
      <c r="F18" s="368">
        <v>183.13086381602616</v>
      </c>
      <c r="G18" s="269">
        <v>243.96983890614754</v>
      </c>
      <c r="H18" s="516">
        <v>231.7471410023723</v>
      </c>
      <c r="I18" s="368">
        <v>240.64724587034431</v>
      </c>
      <c r="J18" s="269">
        <v>80.753631692570835</v>
      </c>
      <c r="K18" s="516">
        <v>110.95691314695104</v>
      </c>
      <c r="L18" s="368">
        <v>67.372181372900599</v>
      </c>
      <c r="M18" s="269">
        <v>171.20130317001744</v>
      </c>
      <c r="N18" s="516">
        <v>172.70572243740031</v>
      </c>
      <c r="O18" s="368">
        <v>157.30275715465564</v>
      </c>
      <c r="P18" s="269">
        <v>189.24944393741737</v>
      </c>
      <c r="Q18" s="516">
        <v>191.81703586387255</v>
      </c>
      <c r="R18" s="368">
        <v>181.32549266994465</v>
      </c>
      <c r="S18" s="759">
        <v>-5.4695575638930558E-2</v>
      </c>
      <c r="T18" s="473"/>
      <c r="U18" s="493"/>
      <c r="V18" s="41"/>
      <c r="W18" s="51"/>
      <c r="X18" s="51"/>
      <c r="Y18" s="51"/>
      <c r="Z18" s="51"/>
      <c r="AA18" s="51"/>
      <c r="AB18" s="51"/>
      <c r="AC18" s="51"/>
      <c r="AD18" s="51"/>
    </row>
    <row r="19" spans="1:31" ht="15" customHeight="1">
      <c r="B19" s="970"/>
      <c r="C19" s="515" t="s">
        <v>222</v>
      </c>
      <c r="D19" s="269">
        <v>1.9734264369684733</v>
      </c>
      <c r="E19" s="269">
        <v>2.1591678565040984</v>
      </c>
      <c r="F19" s="368">
        <v>1.9952364135556118</v>
      </c>
      <c r="G19" s="269">
        <v>3.7909158214485186</v>
      </c>
      <c r="H19" s="269">
        <v>4.0083616806558746</v>
      </c>
      <c r="I19" s="368">
        <v>3.6737718494789662</v>
      </c>
      <c r="J19" s="269">
        <v>1.002189624470083</v>
      </c>
      <c r="K19" s="269">
        <v>1.312313905659098</v>
      </c>
      <c r="L19" s="368">
        <v>1.1247657950988277</v>
      </c>
      <c r="M19" s="269">
        <v>65.708676625676901</v>
      </c>
      <c r="N19" s="269">
        <v>74.30036508724686</v>
      </c>
      <c r="O19" s="368">
        <v>77.829862035927846</v>
      </c>
      <c r="P19" s="269">
        <v>2.9385971138727025</v>
      </c>
      <c r="Q19" s="269">
        <v>2.8127683144924198</v>
      </c>
      <c r="R19" s="368">
        <v>2.6003854111123359</v>
      </c>
      <c r="S19" s="759">
        <v>-7.5506717807438631E-2</v>
      </c>
      <c r="T19" s="473"/>
      <c r="U19" s="493"/>
      <c r="V19" s="41"/>
      <c r="W19" s="51"/>
      <c r="X19" s="51"/>
      <c r="Y19" s="51"/>
      <c r="Z19" s="51"/>
      <c r="AA19" s="51"/>
      <c r="AB19" s="51"/>
      <c r="AC19" s="51"/>
      <c r="AD19" s="51"/>
    </row>
    <row r="20" spans="1:31" ht="15" customHeight="1">
      <c r="B20" s="970"/>
      <c r="C20" s="515" t="s">
        <v>223</v>
      </c>
      <c r="D20" s="269">
        <v>1.7440042872506989</v>
      </c>
      <c r="E20" s="516">
        <v>1.9081522007081568</v>
      </c>
      <c r="F20" s="368">
        <v>1.7439708342065372</v>
      </c>
      <c r="G20" s="269">
        <v>2.9793851229631736</v>
      </c>
      <c r="H20" s="516">
        <v>3.1502818108576558</v>
      </c>
      <c r="I20" s="368">
        <v>3.0814115359746865</v>
      </c>
      <c r="J20" s="269">
        <v>0.92817936274665858</v>
      </c>
      <c r="K20" s="516">
        <v>1.2154014120055394</v>
      </c>
      <c r="L20" s="368">
        <v>0.94206075095151653</v>
      </c>
      <c r="M20" s="269">
        <v>10.251573936093147</v>
      </c>
      <c r="N20" s="516">
        <v>11.034641622722457</v>
      </c>
      <c r="O20" s="368">
        <v>13.153216907393295</v>
      </c>
      <c r="P20" s="269">
        <v>2.5222645080152861</v>
      </c>
      <c r="Q20" s="516">
        <v>2.3780834022997608</v>
      </c>
      <c r="R20" s="368">
        <v>2.2065308602885776</v>
      </c>
      <c r="S20" s="759">
        <v>-7.2138993041741414E-2</v>
      </c>
      <c r="T20" s="473"/>
      <c r="U20" s="493"/>
      <c r="V20" s="41"/>
      <c r="W20" s="51"/>
      <c r="X20" s="51"/>
      <c r="Y20" s="51"/>
      <c r="Z20" s="51"/>
      <c r="AA20" s="51"/>
      <c r="AB20" s="51"/>
      <c r="AC20" s="51"/>
      <c r="AD20" s="51"/>
    </row>
    <row r="21" spans="1:31" ht="15" customHeight="1">
      <c r="B21" s="361" t="s">
        <v>224</v>
      </c>
      <c r="C21" s="375" t="s">
        <v>217</v>
      </c>
      <c r="D21" s="269">
        <v>1849.0803722673763</v>
      </c>
      <c r="E21" s="269">
        <v>1860.3592976115067</v>
      </c>
      <c r="F21" s="368">
        <v>1796.4705723688035</v>
      </c>
      <c r="G21" s="269">
        <v>1319.5423334945222</v>
      </c>
      <c r="H21" s="269">
        <v>1509.6557727577244</v>
      </c>
      <c r="I21" s="368">
        <v>1526.6840898435698</v>
      </c>
      <c r="J21" s="269">
        <v>61.546138271459128</v>
      </c>
      <c r="K21" s="269">
        <v>192.24300177046103</v>
      </c>
      <c r="L21" s="368">
        <v>60.060445925826158</v>
      </c>
      <c r="M21" s="269">
        <v>455.12939738398296</v>
      </c>
      <c r="N21" s="269">
        <v>494.09553167774982</v>
      </c>
      <c r="O21" s="368">
        <v>524.07337198785581</v>
      </c>
      <c r="P21" s="269">
        <v>3685.2982414173398</v>
      </c>
      <c r="Q21" s="269">
        <v>4056.353603817442</v>
      </c>
      <c r="R21" s="368">
        <v>3907.2884801260548</v>
      </c>
      <c r="S21" s="759">
        <v>-3.6748552579612834E-2</v>
      </c>
      <c r="T21" s="473"/>
      <c r="U21" s="493"/>
      <c r="V21" s="41"/>
      <c r="W21" s="51"/>
      <c r="X21" s="51"/>
      <c r="Y21" s="51"/>
      <c r="Z21" s="51"/>
      <c r="AA21" s="51"/>
      <c r="AB21" s="51"/>
      <c r="AC21" s="51"/>
      <c r="AD21" s="51"/>
    </row>
    <row r="22" spans="1:31" ht="15" customHeight="1">
      <c r="B22" s="361" t="s">
        <v>225</v>
      </c>
      <c r="C22" s="375" t="s">
        <v>217</v>
      </c>
      <c r="D22" s="269">
        <v>409.11808149999996</v>
      </c>
      <c r="E22" s="516">
        <v>380.10585499999996</v>
      </c>
      <c r="F22" s="368">
        <v>362.73923589999998</v>
      </c>
      <c r="G22" s="269">
        <v>156.19585999999998</v>
      </c>
      <c r="H22" s="516">
        <v>159.10597000000001</v>
      </c>
      <c r="I22" s="368">
        <v>166.50821999999999</v>
      </c>
      <c r="J22" s="269">
        <v>22.589560000000002</v>
      </c>
      <c r="K22" s="516">
        <v>25.357990000000001</v>
      </c>
      <c r="L22" s="368">
        <v>42.135100000000001</v>
      </c>
      <c r="M22" s="269">
        <v>583.90569600000003</v>
      </c>
      <c r="N22" s="516">
        <v>492.87940000000003</v>
      </c>
      <c r="O22" s="368">
        <v>476.89215700000011</v>
      </c>
      <c r="P22" s="269">
        <v>1171.8091975</v>
      </c>
      <c r="Q22" s="516">
        <v>1057.4492150000001</v>
      </c>
      <c r="R22" s="368">
        <v>1048.2747128999999</v>
      </c>
      <c r="S22" s="759">
        <v>-8.6760687604275667E-3</v>
      </c>
      <c r="T22" s="473"/>
      <c r="U22" s="493"/>
      <c r="V22" s="41"/>
      <c r="W22" s="51"/>
      <c r="X22" s="51"/>
      <c r="Y22" s="51"/>
      <c r="Z22" s="51"/>
      <c r="AA22" s="51"/>
      <c r="AB22" s="51"/>
      <c r="AC22" s="51"/>
      <c r="AD22" s="51"/>
    </row>
    <row r="23" spans="1:31" ht="15" customHeight="1">
      <c r="B23" s="362" t="s">
        <v>226</v>
      </c>
      <c r="C23" s="375" t="s">
        <v>217</v>
      </c>
      <c r="D23" s="269">
        <v>7119.5061900000001</v>
      </c>
      <c r="E23" s="269">
        <v>8129.4920300000022</v>
      </c>
      <c r="F23" s="368">
        <v>8669.7172399999963</v>
      </c>
      <c r="G23" s="269">
        <v>2759.7371300000004</v>
      </c>
      <c r="H23" s="269">
        <v>2796.6006799999996</v>
      </c>
      <c r="I23" s="368">
        <v>2849.4057300000009</v>
      </c>
      <c r="J23" s="269">
        <v>396.25837000000001</v>
      </c>
      <c r="K23" s="269">
        <v>411.44943999999998</v>
      </c>
      <c r="L23" s="368">
        <v>400.53117999999995</v>
      </c>
      <c r="M23" s="269">
        <v>1781.0245300000008</v>
      </c>
      <c r="N23" s="269">
        <v>1870.5437999999999</v>
      </c>
      <c r="O23" s="368">
        <v>1958.7853399999999</v>
      </c>
      <c r="P23" s="269">
        <v>12056.526220000003</v>
      </c>
      <c r="Q23" s="269">
        <v>13208.085950000002</v>
      </c>
      <c r="R23" s="368">
        <v>13878.439489999997</v>
      </c>
      <c r="S23" s="759">
        <v>5.0753269060911467E-2</v>
      </c>
      <c r="T23" s="473"/>
      <c r="U23" s="493"/>
      <c r="V23" s="41"/>
      <c r="W23" s="51"/>
      <c r="X23" s="51"/>
      <c r="Y23" s="51"/>
      <c r="Z23" s="51"/>
      <c r="AA23" s="51"/>
      <c r="AB23" s="51"/>
      <c r="AC23" s="51"/>
      <c r="AD23" s="51"/>
    </row>
    <row r="24" spans="1:31" ht="15" customHeight="1">
      <c r="B24" s="362" t="s">
        <v>227</v>
      </c>
      <c r="C24" s="375" t="s">
        <v>217</v>
      </c>
      <c r="D24" s="269">
        <v>1089.4839999999999</v>
      </c>
      <c r="E24" s="516">
        <v>1082.4166400000001</v>
      </c>
      <c r="F24" s="368">
        <v>1060.386</v>
      </c>
      <c r="G24" s="269">
        <v>267.79843999999997</v>
      </c>
      <c r="H24" s="516">
        <v>296.21785000000006</v>
      </c>
      <c r="I24" s="368">
        <v>264.96780999999999</v>
      </c>
      <c r="J24" s="269">
        <v>0</v>
      </c>
      <c r="K24" s="516">
        <v>0</v>
      </c>
      <c r="L24" s="368">
        <v>0</v>
      </c>
      <c r="M24" s="269">
        <v>26.186010000000003</v>
      </c>
      <c r="N24" s="516">
        <v>17.018339999999995</v>
      </c>
      <c r="O24" s="368">
        <v>2.163E-2</v>
      </c>
      <c r="P24" s="269">
        <v>1383.4684499999998</v>
      </c>
      <c r="Q24" s="516">
        <v>1395.6528300000002</v>
      </c>
      <c r="R24" s="368">
        <v>1325.37544</v>
      </c>
      <c r="S24" s="759">
        <v>-5.0354492528059562E-2</v>
      </c>
      <c r="T24" s="473"/>
      <c r="U24" s="493"/>
      <c r="V24" s="41"/>
      <c r="W24" s="51"/>
      <c r="X24" s="51"/>
      <c r="Y24" s="51"/>
      <c r="Z24" s="51"/>
      <c r="AA24" s="51"/>
      <c r="AB24" s="51"/>
      <c r="AC24" s="51"/>
      <c r="AD24" s="51"/>
    </row>
    <row r="25" spans="1:31" ht="15" customHeight="1">
      <c r="B25" s="362" t="s">
        <v>228</v>
      </c>
      <c r="C25" s="375" t="s">
        <v>217</v>
      </c>
      <c r="D25" s="269">
        <v>1803.759</v>
      </c>
      <c r="E25" s="269">
        <v>4236.8869999999997</v>
      </c>
      <c r="F25" s="368">
        <v>3923.6095599999999</v>
      </c>
      <c r="G25" s="269">
        <v>0</v>
      </c>
      <c r="H25" s="269">
        <v>0</v>
      </c>
      <c r="I25" s="368">
        <v>0</v>
      </c>
      <c r="J25" s="269">
        <v>0</v>
      </c>
      <c r="K25" s="269">
        <v>0</v>
      </c>
      <c r="L25" s="368">
        <v>0</v>
      </c>
      <c r="M25" s="269">
        <v>65.896000000000001</v>
      </c>
      <c r="N25" s="269">
        <v>55.9</v>
      </c>
      <c r="O25" s="368">
        <v>65.888000000000005</v>
      </c>
      <c r="P25" s="269">
        <v>1869.655</v>
      </c>
      <c r="Q25" s="269">
        <v>4292.7870000000003</v>
      </c>
      <c r="R25" s="368">
        <v>3989.4975600000002</v>
      </c>
      <c r="S25" s="759">
        <v>-7.0650940752476188E-2</v>
      </c>
      <c r="T25" s="473"/>
      <c r="U25" s="493"/>
      <c r="V25" s="41"/>
      <c r="W25" s="51"/>
      <c r="X25" s="51"/>
      <c r="Y25" s="51"/>
      <c r="Z25" s="51"/>
      <c r="AA25" s="51"/>
      <c r="AB25" s="51"/>
      <c r="AC25" s="51"/>
      <c r="AD25" s="51"/>
      <c r="AE25" s="51"/>
    </row>
    <row r="26" spans="1:31" ht="15" customHeight="1">
      <c r="B26" s="77"/>
      <c r="C26" s="137"/>
      <c r="D26" s="77"/>
      <c r="E26" s="77"/>
      <c r="F26" s="77"/>
      <c r="G26" s="77"/>
      <c r="H26" s="77"/>
      <c r="I26" s="77"/>
      <c r="J26" s="77"/>
      <c r="K26" s="77"/>
      <c r="L26" s="77"/>
      <c r="M26" s="77"/>
      <c r="N26" s="77"/>
      <c r="O26" s="77"/>
      <c r="P26" s="77"/>
      <c r="Q26" s="77"/>
      <c r="R26" s="77"/>
      <c r="S26" s="77"/>
      <c r="T26" s="473"/>
      <c r="U26" s="493"/>
      <c r="V26" s="51"/>
      <c r="W26" s="51"/>
      <c r="X26" s="51"/>
      <c r="Y26" s="51"/>
      <c r="Z26" s="51"/>
      <c r="AA26" s="51"/>
      <c r="AB26" s="51"/>
      <c r="AC26" s="51"/>
      <c r="AD26" s="51"/>
      <c r="AE26" s="51"/>
    </row>
    <row r="27" spans="1:31" ht="15" customHeight="1">
      <c r="C27" s="52"/>
      <c r="D27" s="94"/>
      <c r="T27" s="473"/>
      <c r="U27" s="493"/>
      <c r="V27" s="51"/>
      <c r="W27" s="51"/>
      <c r="X27" s="51"/>
      <c r="Y27" s="51"/>
      <c r="Z27" s="51"/>
      <c r="AA27" s="51"/>
      <c r="AB27" s="51"/>
      <c r="AC27" s="51"/>
      <c r="AD27" s="51"/>
      <c r="AE27" s="51"/>
    </row>
    <row r="28" spans="1:31" s="71" customFormat="1" ht="20.100000000000001" customHeight="1">
      <c r="A28" s="77"/>
      <c r="B28" s="964" t="s">
        <v>45</v>
      </c>
      <c r="C28" s="964"/>
      <c r="D28" s="964"/>
      <c r="E28" s="964"/>
      <c r="F28" s="964"/>
      <c r="G28" s="964"/>
      <c r="H28" s="964"/>
      <c r="I28" s="964"/>
      <c r="J28" s="964"/>
      <c r="K28" s="964"/>
      <c r="L28" s="964"/>
      <c r="M28" s="964"/>
      <c r="N28" s="964"/>
      <c r="O28" s="964"/>
      <c r="P28" s="964"/>
      <c r="Q28" s="964"/>
      <c r="R28" s="964"/>
      <c r="S28" s="964"/>
      <c r="T28" s="473"/>
      <c r="U28" s="493"/>
    </row>
    <row r="29" spans="1:31" s="51" customFormat="1" ht="15" customHeight="1">
      <c r="A29" s="77"/>
      <c r="B29" s="962" t="s">
        <v>29</v>
      </c>
      <c r="C29" s="652" t="s">
        <v>209</v>
      </c>
      <c r="D29" s="960" t="s">
        <v>88</v>
      </c>
      <c r="E29" s="960"/>
      <c r="F29" s="961"/>
      <c r="G29" s="960" t="s">
        <v>89</v>
      </c>
      <c r="H29" s="960"/>
      <c r="I29" s="961"/>
      <c r="J29" s="960" t="s">
        <v>90</v>
      </c>
      <c r="K29" s="960"/>
      <c r="L29" s="961"/>
      <c r="M29" s="960" t="s">
        <v>91</v>
      </c>
      <c r="N29" s="960"/>
      <c r="O29" s="961"/>
      <c r="P29" s="960" t="s">
        <v>92</v>
      </c>
      <c r="Q29" s="960"/>
      <c r="R29" s="961"/>
      <c r="S29" s="101" t="s">
        <v>210</v>
      </c>
      <c r="T29" s="473"/>
      <c r="U29" s="493"/>
    </row>
    <row r="30" spans="1:31" s="8" customFormat="1" ht="15" customHeight="1">
      <c r="A30" s="77"/>
      <c r="B30" s="963"/>
      <c r="C30" s="102"/>
      <c r="D30" s="232">
        <v>2023</v>
      </c>
      <c r="E30" s="232">
        <v>2024</v>
      </c>
      <c r="F30" s="233">
        <v>2025</v>
      </c>
      <c r="G30" s="232">
        <v>2023</v>
      </c>
      <c r="H30" s="232">
        <v>2024</v>
      </c>
      <c r="I30" s="233">
        <v>2025</v>
      </c>
      <c r="J30" s="232">
        <v>2023</v>
      </c>
      <c r="K30" s="232">
        <v>2024</v>
      </c>
      <c r="L30" s="233">
        <v>2025</v>
      </c>
      <c r="M30" s="232">
        <v>2023</v>
      </c>
      <c r="N30" s="232">
        <v>2024</v>
      </c>
      <c r="O30" s="233">
        <v>2025</v>
      </c>
      <c r="P30" s="232">
        <v>2023</v>
      </c>
      <c r="Q30" s="232">
        <v>2024</v>
      </c>
      <c r="R30" s="233">
        <v>2025</v>
      </c>
      <c r="S30" s="234" t="s">
        <v>211</v>
      </c>
      <c r="T30" s="473"/>
      <c r="U30" s="493"/>
      <c r="V30" s="95"/>
      <c r="W30" s="95"/>
      <c r="X30" s="95"/>
      <c r="Y30" s="95"/>
      <c r="Z30" s="95"/>
      <c r="AA30" s="95"/>
      <c r="AB30" s="95"/>
      <c r="AC30" s="95"/>
      <c r="AD30" s="95"/>
      <c r="AE30" s="95"/>
    </row>
    <row r="31" spans="1:31" ht="15" customHeight="1">
      <c r="B31" s="361" t="s">
        <v>229</v>
      </c>
      <c r="C31" s="375" t="s">
        <v>230</v>
      </c>
      <c r="D31" s="269">
        <v>155.9</v>
      </c>
      <c r="E31" s="269">
        <v>147.9</v>
      </c>
      <c r="F31" s="368">
        <v>145.9</v>
      </c>
      <c r="G31" s="269">
        <v>163.55000000000001</v>
      </c>
      <c r="H31" s="269">
        <v>163.55000000000001</v>
      </c>
      <c r="I31" s="368">
        <v>176.1</v>
      </c>
      <c r="J31" s="269">
        <v>18.399999999999999</v>
      </c>
      <c r="K31" s="269">
        <v>22.7</v>
      </c>
      <c r="L31" s="368">
        <v>172.7</v>
      </c>
      <c r="M31" s="269">
        <v>132.93</v>
      </c>
      <c r="N31" s="269">
        <v>132.93</v>
      </c>
      <c r="O31" s="368">
        <v>132.93</v>
      </c>
      <c r="P31" s="269">
        <v>470.78</v>
      </c>
      <c r="Q31" s="269">
        <v>467.08000000000004</v>
      </c>
      <c r="R31" s="368">
        <v>627.58000000000004</v>
      </c>
      <c r="S31" s="759">
        <v>0.34362421854928488</v>
      </c>
      <c r="T31" s="473"/>
      <c r="U31" s="493"/>
      <c r="V31" s="45"/>
      <c r="W31" s="51"/>
      <c r="X31" s="51"/>
      <c r="Y31" s="51"/>
      <c r="Z31" s="51"/>
      <c r="AA31" s="51"/>
      <c r="AB31" s="51"/>
      <c r="AC31" s="51"/>
      <c r="AD31" s="51"/>
    </row>
    <row r="32" spans="1:31" ht="15" customHeight="1">
      <c r="B32" s="362" t="s">
        <v>231</v>
      </c>
      <c r="C32" s="375" t="s">
        <v>217</v>
      </c>
      <c r="D32" s="269">
        <v>1803.759</v>
      </c>
      <c r="E32" s="516">
        <v>4236.8869999999997</v>
      </c>
      <c r="F32" s="368">
        <v>3923.6095599999999</v>
      </c>
      <c r="G32" s="269">
        <v>0</v>
      </c>
      <c r="H32" s="516">
        <v>0</v>
      </c>
      <c r="I32" s="368">
        <v>0</v>
      </c>
      <c r="J32" s="269">
        <v>0</v>
      </c>
      <c r="K32" s="516">
        <v>0</v>
      </c>
      <c r="L32" s="368">
        <v>0</v>
      </c>
      <c r="M32" s="269">
        <v>65.896000000000001</v>
      </c>
      <c r="N32" s="516">
        <v>55.9</v>
      </c>
      <c r="O32" s="368">
        <v>65.888000000000005</v>
      </c>
      <c r="P32" s="269">
        <v>1869.655</v>
      </c>
      <c r="Q32" s="516">
        <v>4292.7870000000003</v>
      </c>
      <c r="R32" s="368">
        <v>3989.4975600000002</v>
      </c>
      <c r="S32" s="759">
        <v>-7.0650940752476188E-2</v>
      </c>
      <c r="T32" s="473"/>
      <c r="U32" s="493"/>
      <c r="V32" s="41"/>
      <c r="W32" s="51"/>
      <c r="X32" s="51"/>
      <c r="Y32" s="51"/>
      <c r="Z32" s="51"/>
      <c r="AA32" s="51"/>
      <c r="AB32" s="51"/>
      <c r="AC32" s="51"/>
      <c r="AD32" s="51"/>
    </row>
    <row r="33" spans="2:30" ht="15" customHeight="1">
      <c r="B33" s="361" t="s">
        <v>232</v>
      </c>
      <c r="C33" s="375" t="s">
        <v>217</v>
      </c>
      <c r="D33" s="269">
        <v>212.19167999999999</v>
      </c>
      <c r="E33" s="269">
        <v>220.73796999999999</v>
      </c>
      <c r="F33" s="368">
        <v>181.46331000000001</v>
      </c>
      <c r="G33" s="269">
        <v>156.19585999999998</v>
      </c>
      <c r="H33" s="269">
        <v>159.10597000000001</v>
      </c>
      <c r="I33" s="368">
        <v>166.50821999999999</v>
      </c>
      <c r="J33" s="269">
        <v>22.589560000000002</v>
      </c>
      <c r="K33" s="269">
        <v>25.357990000000001</v>
      </c>
      <c r="L33" s="368">
        <v>42.135100000000001</v>
      </c>
      <c r="M33" s="269">
        <v>38.777000000000001</v>
      </c>
      <c r="N33" s="269">
        <v>40.180999999999997</v>
      </c>
      <c r="O33" s="368">
        <v>40.956000000000003</v>
      </c>
      <c r="P33" s="269">
        <v>429.75409999999999</v>
      </c>
      <c r="Q33" s="269">
        <v>445.38292999999999</v>
      </c>
      <c r="R33" s="368">
        <v>431.06263000000001</v>
      </c>
      <c r="S33" s="759">
        <v>-3.2152781427882686E-2</v>
      </c>
      <c r="T33" s="473"/>
      <c r="U33" s="493"/>
      <c r="V33" s="41"/>
      <c r="W33" s="51"/>
      <c r="X33" s="51"/>
      <c r="Y33" s="51"/>
      <c r="Z33" s="51"/>
      <c r="AA33" s="51"/>
      <c r="AB33" s="51"/>
      <c r="AC33" s="51"/>
      <c r="AD33" s="51"/>
    </row>
    <row r="34" spans="2:30" ht="15" customHeight="1">
      <c r="B34" s="973" t="s">
        <v>233</v>
      </c>
      <c r="C34" s="375" t="s">
        <v>217</v>
      </c>
      <c r="D34" s="269">
        <v>8828.2964715775634</v>
      </c>
      <c r="E34" s="516">
        <v>9681.452777298573</v>
      </c>
      <c r="F34" s="368">
        <v>10147.053037100442</v>
      </c>
      <c r="G34" s="269">
        <v>3943.3072643425971</v>
      </c>
      <c r="H34" s="516">
        <v>4215.3705641911638</v>
      </c>
      <c r="I34" s="368">
        <v>4255.1270818840358</v>
      </c>
      <c r="J34" s="269">
        <v>401.4745796720967</v>
      </c>
      <c r="K34" s="516">
        <v>497.3523741401761</v>
      </c>
      <c r="L34" s="368">
        <v>421.06068875088494</v>
      </c>
      <c r="M34" s="269">
        <v>2766.5736108875358</v>
      </c>
      <c r="N34" s="516">
        <v>2788.716778048502</v>
      </c>
      <c r="O34" s="368">
        <v>2868.5494572934099</v>
      </c>
      <c r="P34" s="269">
        <v>15939.651926479793</v>
      </c>
      <c r="Q34" s="516">
        <v>17182.892493678413</v>
      </c>
      <c r="R34" s="368">
        <v>17691.790265028776</v>
      </c>
      <c r="S34" s="759">
        <v>2.9616537002578946E-2</v>
      </c>
      <c r="T34" s="473"/>
      <c r="U34" s="493"/>
      <c r="V34" s="41"/>
      <c r="W34" s="51"/>
      <c r="X34" s="51"/>
      <c r="Y34" s="51"/>
      <c r="Z34" s="51"/>
      <c r="AA34" s="51"/>
      <c r="AB34" s="51"/>
      <c r="AC34" s="51"/>
      <c r="AD34" s="51"/>
    </row>
    <row r="35" spans="2:30" ht="15" customHeight="1">
      <c r="B35" s="973"/>
      <c r="C35" s="375" t="s">
        <v>218</v>
      </c>
      <c r="D35" s="269">
        <v>31781.86729767923</v>
      </c>
      <c r="E35" s="269">
        <v>34853.229998274866</v>
      </c>
      <c r="F35" s="368">
        <v>36529.39093356159</v>
      </c>
      <c r="G35" s="269">
        <v>14195.90615163335</v>
      </c>
      <c r="H35" s="269">
        <v>15175.334031088189</v>
      </c>
      <c r="I35" s="368">
        <v>15318.457494782529</v>
      </c>
      <c r="J35" s="269">
        <v>1445.3084868195481</v>
      </c>
      <c r="K35" s="269">
        <v>1790.468546904634</v>
      </c>
      <c r="L35" s="368">
        <v>1515.8184795031859</v>
      </c>
      <c r="M35" s="269">
        <v>9959.664999195129</v>
      </c>
      <c r="N35" s="269">
        <v>10039.380400974607</v>
      </c>
      <c r="O35" s="368">
        <v>10326.778046256275</v>
      </c>
      <c r="P35" s="269">
        <v>57382.746935327254</v>
      </c>
      <c r="Q35" s="269">
        <v>61858.412977242297</v>
      </c>
      <c r="R35" s="368">
        <v>63690.444954103579</v>
      </c>
      <c r="S35" s="759">
        <v>2.9616537002578564E-2</v>
      </c>
      <c r="T35" s="473"/>
      <c r="U35" s="493"/>
      <c r="V35" s="41"/>
      <c r="W35" s="51"/>
      <c r="X35" s="51"/>
      <c r="Y35" s="51"/>
      <c r="Z35" s="51"/>
      <c r="AA35" s="51"/>
      <c r="AB35" s="51"/>
      <c r="AC35" s="51"/>
      <c r="AD35" s="51"/>
    </row>
    <row r="36" spans="2:30" ht="15" customHeight="1">
      <c r="B36" s="973" t="s">
        <v>234</v>
      </c>
      <c r="C36" s="375" t="s">
        <v>217</v>
      </c>
      <c r="D36" s="269">
        <v>7193.9526100000003</v>
      </c>
      <c r="E36" s="516">
        <v>8151.0324800000026</v>
      </c>
      <c r="F36" s="368">
        <v>8617.9812199999997</v>
      </c>
      <c r="G36" s="269">
        <v>2830.5940999999998</v>
      </c>
      <c r="H36" s="516">
        <v>2846.86609</v>
      </c>
      <c r="I36" s="368">
        <v>2885.1191600000011</v>
      </c>
      <c r="J36" s="269">
        <v>394.68713000000002</v>
      </c>
      <c r="K36" s="516">
        <v>412.41014000000001</v>
      </c>
      <c r="L36" s="368">
        <v>419.95438999999988</v>
      </c>
      <c r="M36" s="269">
        <v>1812.0757800000008</v>
      </c>
      <c r="N36" s="516">
        <v>1896.1860199999999</v>
      </c>
      <c r="O36" s="368">
        <v>1984.9095199999997</v>
      </c>
      <c r="P36" s="269">
        <v>12231.309620000004</v>
      </c>
      <c r="Q36" s="516">
        <v>13306.494730000002</v>
      </c>
      <c r="R36" s="368">
        <v>13907.96429</v>
      </c>
      <c r="S36" s="759">
        <v>4.5201202285374338E-2</v>
      </c>
      <c r="T36" s="473"/>
      <c r="U36" s="493"/>
      <c r="V36" s="41"/>
      <c r="W36" s="51"/>
      <c r="X36" s="51"/>
      <c r="Y36" s="51"/>
      <c r="Z36" s="51"/>
      <c r="AA36" s="51"/>
      <c r="AB36" s="51"/>
      <c r="AC36" s="51"/>
      <c r="AD36" s="51"/>
    </row>
    <row r="37" spans="2:30" ht="15" customHeight="1">
      <c r="B37" s="973"/>
      <c r="C37" s="375" t="s">
        <v>218</v>
      </c>
      <c r="D37" s="269">
        <v>25898.229396000002</v>
      </c>
      <c r="E37" s="269">
        <v>29343.716928000009</v>
      </c>
      <c r="F37" s="368">
        <v>31024.732391999998</v>
      </c>
      <c r="G37" s="269">
        <v>10190.13876</v>
      </c>
      <c r="H37" s="269">
        <v>10248.717924</v>
      </c>
      <c r="I37" s="368">
        <v>10386.428976000003</v>
      </c>
      <c r="J37" s="269">
        <v>1420.873668</v>
      </c>
      <c r="K37" s="269">
        <v>1484.6765040000003</v>
      </c>
      <c r="L37" s="368">
        <v>1511.8358039999998</v>
      </c>
      <c r="M37" s="269">
        <v>6523.4728080000032</v>
      </c>
      <c r="N37" s="269">
        <v>6826.2696719999994</v>
      </c>
      <c r="O37" s="368">
        <v>7145.6742719999993</v>
      </c>
      <c r="P37" s="269">
        <v>44032.71463200001</v>
      </c>
      <c r="Q37" s="269">
        <v>47903.381028000011</v>
      </c>
      <c r="R37" s="368">
        <v>50068.671444</v>
      </c>
      <c r="S37" s="759">
        <v>4.5201202285374276E-2</v>
      </c>
      <c r="T37" s="473"/>
      <c r="U37" s="493"/>
      <c r="V37" s="41"/>
      <c r="W37" s="51"/>
      <c r="X37" s="51"/>
      <c r="Y37" s="51"/>
      <c r="Z37" s="51"/>
      <c r="AA37" s="51"/>
      <c r="AB37" s="51"/>
      <c r="AC37" s="51"/>
      <c r="AD37" s="51"/>
    </row>
    <row r="38" spans="2:30" ht="15" customHeight="1">
      <c r="B38" s="972" t="s">
        <v>235</v>
      </c>
      <c r="C38" s="375" t="s">
        <v>217</v>
      </c>
      <c r="D38" s="269">
        <v>2580.2544225710003</v>
      </c>
      <c r="E38" s="516">
        <v>2809.7272911929999</v>
      </c>
      <c r="F38" s="368">
        <v>2963.0115386420011</v>
      </c>
      <c r="G38" s="269">
        <v>1376.4555822040002</v>
      </c>
      <c r="H38" s="516">
        <v>1337.2782663970002</v>
      </c>
      <c r="I38" s="368">
        <v>963.7964719600003</v>
      </c>
      <c r="J38" s="269">
        <v>74.419513999999992</v>
      </c>
      <c r="K38" s="516">
        <v>77.410429999999977</v>
      </c>
      <c r="L38" s="368">
        <v>75.563857999999982</v>
      </c>
      <c r="M38" s="269">
        <v>212.39883520000006</v>
      </c>
      <c r="N38" s="516">
        <v>244.99033344</v>
      </c>
      <c r="O38" s="368">
        <v>259.14006934399998</v>
      </c>
      <c r="P38" s="269">
        <v>4243.5283539749998</v>
      </c>
      <c r="Q38" s="516">
        <v>4469.4063210300001</v>
      </c>
      <c r="R38" s="368">
        <v>4261.5119379460011</v>
      </c>
      <c r="S38" s="759">
        <v>-4.6514988379058028E-2</v>
      </c>
      <c r="T38" s="473"/>
      <c r="U38" s="493"/>
      <c r="V38" s="41"/>
      <c r="W38" s="51"/>
      <c r="X38" s="51"/>
      <c r="Y38" s="51"/>
      <c r="Z38" s="51"/>
      <c r="AA38" s="51"/>
      <c r="AB38" s="51"/>
      <c r="AC38" s="51"/>
      <c r="AD38" s="51"/>
    </row>
    <row r="39" spans="2:30" ht="15" customHeight="1">
      <c r="B39" s="972"/>
      <c r="C39" s="375" t="s">
        <v>218</v>
      </c>
      <c r="D39" s="269">
        <v>9288.9159212556006</v>
      </c>
      <c r="E39" s="269">
        <v>10115.0182482948</v>
      </c>
      <c r="F39" s="368">
        <v>10666.841539111205</v>
      </c>
      <c r="G39" s="269">
        <v>4955.2400959344004</v>
      </c>
      <c r="H39" s="269">
        <v>4814.2017590292007</v>
      </c>
      <c r="I39" s="368">
        <v>3469.667299056001</v>
      </c>
      <c r="J39" s="269">
        <v>267.9102504</v>
      </c>
      <c r="K39" s="269">
        <v>278.67754799999994</v>
      </c>
      <c r="L39" s="368">
        <v>272.02988879999992</v>
      </c>
      <c r="M39" s="269">
        <v>764.63580672000023</v>
      </c>
      <c r="N39" s="269">
        <v>881.96520038400001</v>
      </c>
      <c r="O39" s="368">
        <v>932.90424963839996</v>
      </c>
      <c r="P39" s="269">
        <v>15276.70207431</v>
      </c>
      <c r="Q39" s="269">
        <v>16089.862755708</v>
      </c>
      <c r="R39" s="368">
        <v>15341.442976605604</v>
      </c>
      <c r="S39" s="759">
        <v>-4.6514988379058028E-2</v>
      </c>
      <c r="T39" s="473"/>
      <c r="U39" s="493"/>
      <c r="V39" s="41"/>
      <c r="W39" s="51"/>
      <c r="X39" s="51"/>
      <c r="Y39" s="51"/>
      <c r="Z39" s="51"/>
      <c r="AA39" s="51"/>
      <c r="AB39" s="51"/>
      <c r="AC39" s="51"/>
      <c r="AD39" s="51"/>
    </row>
    <row r="40" spans="2:30" ht="15" customHeight="1">
      <c r="B40" s="972" t="s">
        <v>236</v>
      </c>
      <c r="C40" s="375" t="s">
        <v>217</v>
      </c>
      <c r="D40" s="269">
        <v>4613.6981874289995</v>
      </c>
      <c r="E40" s="516">
        <v>5341.3051888069995</v>
      </c>
      <c r="F40" s="368">
        <v>5654.9696813580022</v>
      </c>
      <c r="G40" s="269">
        <v>1454.1385177960015</v>
      </c>
      <c r="H40" s="516">
        <v>1509.5878236029998</v>
      </c>
      <c r="I40" s="368">
        <v>1921.3226880400005</v>
      </c>
      <c r="J40" s="269">
        <v>320.26761599999998</v>
      </c>
      <c r="K40" s="516">
        <v>334.99970999999988</v>
      </c>
      <c r="L40" s="368">
        <v>344.39053199999989</v>
      </c>
      <c r="M40" s="269">
        <v>1599.6769448000007</v>
      </c>
      <c r="N40" s="516">
        <v>1651.1956865599998</v>
      </c>
      <c r="O40" s="368">
        <v>1725.7694506559999</v>
      </c>
      <c r="P40" s="269">
        <v>7987.7812660250011</v>
      </c>
      <c r="Q40" s="516">
        <v>8837.0884089699975</v>
      </c>
      <c r="R40" s="368">
        <v>9646.4523520540042</v>
      </c>
      <c r="S40" s="759">
        <v>9.1587172791263466E-2</v>
      </c>
      <c r="T40" s="473"/>
      <c r="U40" s="493"/>
      <c r="V40" s="41"/>
      <c r="W40" s="51"/>
      <c r="X40" s="51"/>
      <c r="Y40" s="51"/>
      <c r="Z40" s="51"/>
      <c r="AA40" s="51"/>
      <c r="AB40" s="51"/>
      <c r="AC40" s="51"/>
      <c r="AD40" s="51"/>
    </row>
    <row r="41" spans="2:30" ht="15" customHeight="1">
      <c r="B41" s="972"/>
      <c r="C41" s="375" t="s">
        <v>218</v>
      </c>
      <c r="D41" s="269">
        <v>16609.313474744398</v>
      </c>
      <c r="E41" s="269">
        <v>19228.698679705198</v>
      </c>
      <c r="F41" s="368">
        <v>20357.89085288881</v>
      </c>
      <c r="G41" s="269">
        <v>5234.8986640656058</v>
      </c>
      <c r="H41" s="269">
        <v>5434.5161649707998</v>
      </c>
      <c r="I41" s="368">
        <v>6916.7616769440019</v>
      </c>
      <c r="J41" s="269">
        <v>1152.9634176</v>
      </c>
      <c r="K41" s="269">
        <v>1205.9989559999997</v>
      </c>
      <c r="L41" s="368">
        <v>1239.8059151999996</v>
      </c>
      <c r="M41" s="269">
        <v>5758.8370012800024</v>
      </c>
      <c r="N41" s="269">
        <v>5944.3044716159993</v>
      </c>
      <c r="O41" s="368">
        <v>6212.7700223615993</v>
      </c>
      <c r="P41" s="269">
        <v>28756.012557690003</v>
      </c>
      <c r="Q41" s="269">
        <v>31813.518272291993</v>
      </c>
      <c r="R41" s="368">
        <v>34727.228467394416</v>
      </c>
      <c r="S41" s="759">
        <v>9.1587172791263438E-2</v>
      </c>
      <c r="T41" s="473"/>
      <c r="U41" s="493"/>
      <c r="V41" s="41"/>
      <c r="W41" s="51"/>
      <c r="X41" s="51"/>
      <c r="Y41" s="51"/>
      <c r="Z41" s="51"/>
      <c r="AA41" s="51"/>
      <c r="AB41" s="51"/>
      <c r="AC41" s="51"/>
      <c r="AD41" s="51"/>
    </row>
    <row r="42" spans="2:30" ht="15" customHeight="1">
      <c r="B42" s="973" t="s">
        <v>237</v>
      </c>
      <c r="C42" s="375" t="s">
        <v>217</v>
      </c>
      <c r="D42" s="269">
        <v>1615.8122948960786</v>
      </c>
      <c r="E42" s="516">
        <v>1512.3803639508062</v>
      </c>
      <c r="F42" s="368">
        <v>1496.042083740688</v>
      </c>
      <c r="G42" s="269">
        <v>1067.3688673063232</v>
      </c>
      <c r="H42" s="516">
        <v>1182.2346373754806</v>
      </c>
      <c r="I42" s="368">
        <v>1206.8104374201416</v>
      </c>
      <c r="J42" s="269">
        <v>0</v>
      </c>
      <c r="K42" s="516">
        <v>0</v>
      </c>
      <c r="L42" s="368">
        <v>0</v>
      </c>
      <c r="M42" s="269">
        <v>916.44621939309798</v>
      </c>
      <c r="N42" s="516">
        <v>866.94357183221507</v>
      </c>
      <c r="O42" s="368">
        <v>859.7124250795091</v>
      </c>
      <c r="P42" s="269">
        <v>3599.6273815954996</v>
      </c>
      <c r="Q42" s="516">
        <v>3561.5585731585015</v>
      </c>
      <c r="R42" s="368">
        <v>3562.5649462403389</v>
      </c>
      <c r="S42" s="759">
        <v>2.8256536040762809E-4</v>
      </c>
      <c r="T42" s="473"/>
      <c r="U42" s="493"/>
      <c r="V42" s="41"/>
      <c r="W42" s="51"/>
      <c r="X42" s="51"/>
      <c r="Y42" s="51"/>
      <c r="Z42" s="51"/>
      <c r="AA42" s="51"/>
      <c r="AB42" s="51"/>
      <c r="AC42" s="51"/>
      <c r="AD42" s="51"/>
    </row>
    <row r="43" spans="2:30" ht="15" customHeight="1">
      <c r="B43" s="973"/>
      <c r="C43" s="375" t="s">
        <v>218</v>
      </c>
      <c r="D43" s="269">
        <v>5816.9242616258834</v>
      </c>
      <c r="E43" s="269">
        <v>5444.5693102229025</v>
      </c>
      <c r="F43" s="368">
        <v>5385.7515014664768</v>
      </c>
      <c r="G43" s="269">
        <v>3842.5279223027637</v>
      </c>
      <c r="H43" s="269">
        <v>4256.0446945517306</v>
      </c>
      <c r="I43" s="368">
        <v>4344.5175747125104</v>
      </c>
      <c r="J43" s="269">
        <v>0</v>
      </c>
      <c r="K43" s="269">
        <v>0</v>
      </c>
      <c r="L43" s="368">
        <v>0</v>
      </c>
      <c r="M43" s="269">
        <v>3299.2063898151528</v>
      </c>
      <c r="N43" s="269">
        <v>3120.9968585959741</v>
      </c>
      <c r="O43" s="368">
        <v>3094.9647302862327</v>
      </c>
      <c r="P43" s="269">
        <v>12958.658573743798</v>
      </c>
      <c r="Q43" s="269">
        <v>12821.610863370606</v>
      </c>
      <c r="R43" s="368">
        <v>12825.233806465221</v>
      </c>
      <c r="S43" s="759">
        <v>2.8256536040765644E-4</v>
      </c>
      <c r="T43" s="473"/>
      <c r="U43" s="493"/>
      <c r="V43" s="41"/>
      <c r="W43" s="51"/>
      <c r="X43" s="51"/>
      <c r="Y43" s="51"/>
      <c r="Z43" s="51"/>
      <c r="AA43" s="51"/>
      <c r="AB43" s="51"/>
      <c r="AC43" s="51"/>
      <c r="AD43" s="51"/>
    </row>
    <row r="44" spans="2:30" ht="15" customHeight="1">
      <c r="B44" s="972" t="s">
        <v>238</v>
      </c>
      <c r="C44" s="375" t="s">
        <v>217</v>
      </c>
      <c r="D44" s="269">
        <v>1418.8858933960785</v>
      </c>
      <c r="E44" s="516">
        <v>1353.0124789508063</v>
      </c>
      <c r="F44" s="368">
        <v>1314.766157840688</v>
      </c>
      <c r="G44" s="269">
        <v>1067.368867306323</v>
      </c>
      <c r="H44" s="516">
        <v>1182.2346373754804</v>
      </c>
      <c r="I44" s="368">
        <v>1206.8104374201407</v>
      </c>
      <c r="J44" s="269">
        <v>0</v>
      </c>
      <c r="K44" s="516">
        <v>0</v>
      </c>
      <c r="L44" s="368">
        <v>0</v>
      </c>
      <c r="M44" s="269">
        <v>370.53262439309833</v>
      </c>
      <c r="N44" s="516">
        <v>413.73539413221437</v>
      </c>
      <c r="O44" s="368">
        <v>423.77626807950884</v>
      </c>
      <c r="P44" s="269">
        <v>2856.7873850954998</v>
      </c>
      <c r="Q44" s="516">
        <v>2948.9825104585011</v>
      </c>
      <c r="R44" s="368">
        <v>2945.3528633403375</v>
      </c>
      <c r="S44" s="759">
        <v>-1.2308133755595742E-3</v>
      </c>
      <c r="T44" s="473"/>
      <c r="U44" s="493"/>
      <c r="V44" s="41"/>
      <c r="W44" s="51"/>
      <c r="X44" s="51"/>
      <c r="Y44" s="51"/>
      <c r="Z44" s="51"/>
      <c r="AA44" s="51"/>
      <c r="AB44" s="51"/>
      <c r="AC44" s="51"/>
      <c r="AD44" s="51"/>
    </row>
    <row r="45" spans="2:30" ht="15" customHeight="1">
      <c r="B45" s="972"/>
      <c r="C45" s="375" t="s">
        <v>218</v>
      </c>
      <c r="D45" s="269">
        <v>5107.989216225883</v>
      </c>
      <c r="E45" s="269">
        <v>4870.8449242229026</v>
      </c>
      <c r="F45" s="368">
        <v>4733.1581682264768</v>
      </c>
      <c r="G45" s="269">
        <v>3842.5279223027628</v>
      </c>
      <c r="H45" s="269">
        <v>4256.0446945517297</v>
      </c>
      <c r="I45" s="368">
        <v>4344.5175747125068</v>
      </c>
      <c r="J45" s="269">
        <v>0</v>
      </c>
      <c r="K45" s="269">
        <v>0</v>
      </c>
      <c r="L45" s="368">
        <v>0</v>
      </c>
      <c r="M45" s="269">
        <v>1333.917447815154</v>
      </c>
      <c r="N45" s="269">
        <v>1489.4474188759718</v>
      </c>
      <c r="O45" s="368">
        <v>1525.5945650862318</v>
      </c>
      <c r="P45" s="269">
        <v>10284.434586343799</v>
      </c>
      <c r="Q45" s="269">
        <v>10616.337037650605</v>
      </c>
      <c r="R45" s="368">
        <v>10603.270308025216</v>
      </c>
      <c r="S45" s="759">
        <v>-1.2308133755595571E-3</v>
      </c>
      <c r="T45" s="473"/>
      <c r="U45" s="493"/>
      <c r="V45" s="41"/>
      <c r="W45" s="51"/>
      <c r="X45" s="51"/>
      <c r="Y45" s="51"/>
      <c r="Z45" s="51"/>
      <c r="AA45" s="51"/>
      <c r="AB45" s="51"/>
      <c r="AC45" s="51"/>
      <c r="AD45" s="51"/>
    </row>
    <row r="46" spans="2:30" ht="15" customHeight="1">
      <c r="B46" s="972" t="s">
        <v>239</v>
      </c>
      <c r="C46" s="375" t="s">
        <v>217</v>
      </c>
      <c r="D46" s="269">
        <v>196.9264015</v>
      </c>
      <c r="E46" s="516">
        <v>159.367885</v>
      </c>
      <c r="F46" s="368">
        <v>181.2759259</v>
      </c>
      <c r="G46" s="269">
        <v>0</v>
      </c>
      <c r="H46" s="516">
        <v>0</v>
      </c>
      <c r="I46" s="368">
        <v>0</v>
      </c>
      <c r="J46" s="269">
        <v>0</v>
      </c>
      <c r="K46" s="516">
        <v>0</v>
      </c>
      <c r="L46" s="368">
        <v>0</v>
      </c>
      <c r="M46" s="269">
        <v>545.91359499999999</v>
      </c>
      <c r="N46" s="516">
        <v>453.20817769999985</v>
      </c>
      <c r="O46" s="368">
        <v>435.93615700000021</v>
      </c>
      <c r="P46" s="269">
        <v>742.83999649999998</v>
      </c>
      <c r="Q46" s="516">
        <v>612.57606269999985</v>
      </c>
      <c r="R46" s="368">
        <v>617.21208290000015</v>
      </c>
      <c r="S46" s="759">
        <v>7.5680727378841864E-3</v>
      </c>
      <c r="T46" s="473"/>
      <c r="U46" s="493"/>
      <c r="V46" s="41"/>
      <c r="W46" s="51"/>
      <c r="X46" s="51"/>
      <c r="Y46" s="51"/>
      <c r="Z46" s="51"/>
      <c r="AA46" s="51"/>
      <c r="AB46" s="51"/>
      <c r="AC46" s="51"/>
      <c r="AD46" s="51"/>
    </row>
    <row r="47" spans="2:30" ht="15" customHeight="1">
      <c r="B47" s="972"/>
      <c r="C47" s="375" t="s">
        <v>218</v>
      </c>
      <c r="D47" s="269">
        <v>708.93504540000004</v>
      </c>
      <c r="E47" s="269">
        <v>573.72438599999998</v>
      </c>
      <c r="F47" s="368">
        <v>652.59333323999999</v>
      </c>
      <c r="G47" s="269">
        <v>0</v>
      </c>
      <c r="H47" s="269">
        <v>0</v>
      </c>
      <c r="I47" s="368">
        <v>0</v>
      </c>
      <c r="J47" s="269">
        <v>0</v>
      </c>
      <c r="K47" s="269">
        <v>0</v>
      </c>
      <c r="L47" s="368">
        <v>0</v>
      </c>
      <c r="M47" s="269">
        <v>1965.2889419999999</v>
      </c>
      <c r="N47" s="269">
        <v>1631.5494397199996</v>
      </c>
      <c r="O47" s="368">
        <v>1569.3701652000009</v>
      </c>
      <c r="P47" s="269">
        <v>2674.2239874000002</v>
      </c>
      <c r="Q47" s="269">
        <v>2205.2738257199994</v>
      </c>
      <c r="R47" s="368">
        <v>2221.9634984400004</v>
      </c>
      <c r="S47" s="759">
        <v>7.5680727378841448E-3</v>
      </c>
      <c r="T47" s="473"/>
      <c r="U47" s="493"/>
      <c r="V47" s="41"/>
      <c r="W47" s="51"/>
      <c r="X47" s="51"/>
      <c r="Y47" s="51"/>
      <c r="Z47" s="51"/>
      <c r="AA47" s="51"/>
      <c r="AB47" s="51"/>
      <c r="AC47" s="51"/>
      <c r="AD47" s="51"/>
    </row>
    <row r="48" spans="2:30" ht="15" customHeight="1">
      <c r="B48" s="973" t="s">
        <v>240</v>
      </c>
      <c r="C48" s="375" t="s">
        <v>217</v>
      </c>
      <c r="D48" s="269">
        <v>18.53156668149192</v>
      </c>
      <c r="E48" s="516">
        <v>18.039933347765281</v>
      </c>
      <c r="F48" s="368">
        <v>33.029733359757117</v>
      </c>
      <c r="G48" s="269">
        <v>45.344297036275407</v>
      </c>
      <c r="H48" s="516">
        <v>186.26983681568259</v>
      </c>
      <c r="I48" s="368">
        <v>163.19999999999999</v>
      </c>
      <c r="J48" s="269">
        <v>6.7874496720966269</v>
      </c>
      <c r="K48" s="516">
        <v>84.942234140176026</v>
      </c>
      <c r="L48" s="368">
        <v>1.1000000000000001</v>
      </c>
      <c r="M48" s="269">
        <v>24.83300168653307</v>
      </c>
      <c r="N48" s="516">
        <v>7.52500000602</v>
      </c>
      <c r="O48" s="368">
        <v>2.6187000020949598</v>
      </c>
      <c r="P48" s="269">
        <v>95.496315076397039</v>
      </c>
      <c r="Q48" s="516">
        <v>296.77700430964387</v>
      </c>
      <c r="R48" s="368">
        <v>199.95221657662839</v>
      </c>
      <c r="S48" s="759">
        <v>-0.32625434695739708</v>
      </c>
      <c r="T48" s="473"/>
      <c r="U48" s="493"/>
      <c r="V48" s="41"/>
      <c r="W48" s="51"/>
      <c r="X48" s="51"/>
      <c r="Y48" s="51"/>
      <c r="Z48" s="51"/>
      <c r="AA48" s="51"/>
      <c r="AB48" s="51"/>
      <c r="AC48" s="51"/>
      <c r="AD48" s="51"/>
    </row>
    <row r="49" spans="1:31" ht="15" customHeight="1">
      <c r="B49" s="973"/>
      <c r="C49" s="375" t="s">
        <v>218</v>
      </c>
      <c r="D49" s="269">
        <v>66.713640053370909</v>
      </c>
      <c r="E49" s="269">
        <v>64.94376005195501</v>
      </c>
      <c r="F49" s="368">
        <v>118.90704009512564</v>
      </c>
      <c r="G49" s="269">
        <v>163.23946933059148</v>
      </c>
      <c r="H49" s="269">
        <v>670.57141253645727</v>
      </c>
      <c r="I49" s="368">
        <v>587.5</v>
      </c>
      <c r="J49" s="269">
        <v>24.434818819547857</v>
      </c>
      <c r="K49" s="269">
        <v>305.79204290463366</v>
      </c>
      <c r="L49" s="368">
        <v>4</v>
      </c>
      <c r="M49" s="269">
        <v>89.398806071519047</v>
      </c>
      <c r="N49" s="269">
        <v>27.090000021672001</v>
      </c>
      <c r="O49" s="368">
        <v>9.4273200075418551</v>
      </c>
      <c r="P49" s="269">
        <v>343.78673427502935</v>
      </c>
      <c r="Q49" s="269">
        <v>1068.397215514718</v>
      </c>
      <c r="R49" s="368">
        <v>719.82797967586214</v>
      </c>
      <c r="S49" s="759">
        <v>-0.32625434695739719</v>
      </c>
      <c r="T49" s="473"/>
      <c r="U49" s="493"/>
      <c r="V49" s="41"/>
      <c r="W49" s="51"/>
      <c r="X49" s="51"/>
      <c r="Y49" s="51"/>
      <c r="Z49" s="51"/>
      <c r="AA49" s="51"/>
      <c r="AB49" s="51"/>
      <c r="AC49" s="51"/>
      <c r="AD49" s="51"/>
    </row>
    <row r="50" spans="1:31" ht="15" customHeight="1">
      <c r="B50" s="973" t="s">
        <v>241</v>
      </c>
      <c r="C50" s="375" t="s">
        <v>217</v>
      </c>
      <c r="D50" s="269">
        <v>0</v>
      </c>
      <c r="E50" s="516">
        <v>0</v>
      </c>
      <c r="F50" s="368">
        <v>0</v>
      </c>
      <c r="G50" s="269">
        <v>0</v>
      </c>
      <c r="H50" s="516">
        <v>0</v>
      </c>
      <c r="I50" s="368">
        <v>0</v>
      </c>
      <c r="J50" s="269">
        <v>0</v>
      </c>
      <c r="K50" s="516">
        <v>0</v>
      </c>
      <c r="L50" s="368">
        <v>0</v>
      </c>
      <c r="M50" s="269">
        <v>13.218609807905764</v>
      </c>
      <c r="N50" s="516">
        <v>18.062186210267885</v>
      </c>
      <c r="O50" s="368">
        <v>21.308812211805854</v>
      </c>
      <c r="P50" s="269">
        <v>13.218609807905764</v>
      </c>
      <c r="Q50" s="516">
        <v>18.062186210267885</v>
      </c>
      <c r="R50" s="368">
        <v>21.308812211805854</v>
      </c>
      <c r="S50" s="759">
        <v>0.17974712273159635</v>
      </c>
      <c r="T50" s="473"/>
      <c r="U50" s="493"/>
      <c r="V50" s="41"/>
      <c r="W50" s="51"/>
      <c r="X50" s="51"/>
      <c r="Y50" s="51"/>
      <c r="Z50" s="51"/>
      <c r="AA50" s="51"/>
      <c r="AB50" s="51"/>
      <c r="AC50" s="51"/>
      <c r="AD50" s="51"/>
    </row>
    <row r="51" spans="1:31" ht="15" customHeight="1">
      <c r="B51" s="973"/>
      <c r="C51" s="375" t="s">
        <v>218</v>
      </c>
      <c r="D51" s="269">
        <v>0</v>
      </c>
      <c r="E51" s="269">
        <v>0</v>
      </c>
      <c r="F51" s="368">
        <v>0</v>
      </c>
      <c r="G51" s="269">
        <v>0</v>
      </c>
      <c r="H51" s="269">
        <v>0</v>
      </c>
      <c r="I51" s="368">
        <v>0</v>
      </c>
      <c r="J51" s="269">
        <v>0</v>
      </c>
      <c r="K51" s="269">
        <v>0</v>
      </c>
      <c r="L51" s="368">
        <v>0</v>
      </c>
      <c r="M51" s="269">
        <v>47.586995308460757</v>
      </c>
      <c r="N51" s="269">
        <v>65.023870356964395</v>
      </c>
      <c r="O51" s="368">
        <v>76.711723962501068</v>
      </c>
      <c r="P51" s="269">
        <v>47.586995308460757</v>
      </c>
      <c r="Q51" s="269">
        <v>65.023870356964395</v>
      </c>
      <c r="R51" s="368">
        <v>76.711723962501068</v>
      </c>
      <c r="S51" s="759">
        <v>0.17974712273159613</v>
      </c>
      <c r="T51" s="473"/>
      <c r="U51" s="493"/>
      <c r="V51" s="41"/>
      <c r="W51" s="51"/>
      <c r="X51" s="51"/>
      <c r="Y51" s="51"/>
      <c r="Z51" s="51"/>
      <c r="AA51" s="51"/>
      <c r="AB51" s="51"/>
      <c r="AC51" s="51"/>
      <c r="AD51" s="51"/>
    </row>
    <row r="52" spans="1:31" ht="15" customHeight="1">
      <c r="B52" s="53"/>
      <c r="C52" s="52"/>
      <c r="S52" s="54"/>
      <c r="T52" s="473"/>
      <c r="U52" s="493"/>
      <c r="V52" s="51"/>
      <c r="W52" s="51"/>
      <c r="X52" s="51"/>
      <c r="Y52" s="51"/>
      <c r="Z52" s="51"/>
      <c r="AA52" s="51"/>
      <c r="AB52" s="51"/>
      <c r="AC52" s="51"/>
      <c r="AD52" s="51"/>
      <c r="AE52" s="51"/>
    </row>
    <row r="53" spans="1:31" ht="15" customHeight="1">
      <c r="C53" s="52"/>
      <c r="T53" s="473"/>
      <c r="U53" s="493"/>
      <c r="V53" s="51"/>
      <c r="W53" s="51"/>
      <c r="X53" s="51"/>
      <c r="Y53" s="51"/>
      <c r="Z53" s="51"/>
      <c r="AA53" s="51"/>
      <c r="AB53" s="51"/>
      <c r="AC53" s="51"/>
      <c r="AD53" s="51"/>
      <c r="AE53" s="51"/>
    </row>
    <row r="54" spans="1:31" s="71" customFormat="1" ht="20.100000000000001" customHeight="1">
      <c r="A54" s="77"/>
      <c r="B54" s="964" t="s">
        <v>46</v>
      </c>
      <c r="C54" s="964"/>
      <c r="D54" s="964"/>
      <c r="E54" s="964"/>
      <c r="F54" s="964"/>
      <c r="G54" s="964"/>
      <c r="H54" s="964"/>
      <c r="I54" s="964"/>
      <c r="J54" s="964"/>
      <c r="K54" s="964"/>
      <c r="L54" s="964"/>
      <c r="M54" s="964"/>
      <c r="N54" s="964"/>
      <c r="O54" s="964"/>
      <c r="P54" s="964"/>
      <c r="Q54" s="964"/>
      <c r="R54" s="964"/>
      <c r="S54" s="964"/>
      <c r="T54" s="473"/>
      <c r="U54" s="493"/>
    </row>
    <row r="55" spans="1:31" s="51" customFormat="1" ht="15" customHeight="1">
      <c r="A55" s="77"/>
      <c r="B55" s="962" t="s">
        <v>29</v>
      </c>
      <c r="C55" s="652" t="s">
        <v>209</v>
      </c>
      <c r="D55" s="960" t="s">
        <v>88</v>
      </c>
      <c r="E55" s="960"/>
      <c r="F55" s="961"/>
      <c r="G55" s="960" t="s">
        <v>89</v>
      </c>
      <c r="H55" s="960"/>
      <c r="I55" s="961"/>
      <c r="J55" s="960" t="s">
        <v>90</v>
      </c>
      <c r="K55" s="960"/>
      <c r="L55" s="961"/>
      <c r="M55" s="960" t="s">
        <v>91</v>
      </c>
      <c r="N55" s="960"/>
      <c r="O55" s="961"/>
      <c r="P55" s="960" t="s">
        <v>92</v>
      </c>
      <c r="Q55" s="960"/>
      <c r="R55" s="961"/>
      <c r="S55" s="101" t="s">
        <v>210</v>
      </c>
      <c r="T55" s="473"/>
      <c r="U55" s="493"/>
      <c r="V55" s="8"/>
      <c r="W55" s="8"/>
      <c r="X55" s="8"/>
      <c r="Y55" s="8"/>
      <c r="Z55" s="8"/>
    </row>
    <row r="56" spans="1:31" s="8" customFormat="1" ht="15" customHeight="1">
      <c r="A56" s="77"/>
      <c r="B56" s="963"/>
      <c r="C56" s="102"/>
      <c r="D56" s="232">
        <v>2023</v>
      </c>
      <c r="E56" s="232">
        <v>2024</v>
      </c>
      <c r="F56" s="233">
        <v>2025</v>
      </c>
      <c r="G56" s="232">
        <v>2023</v>
      </c>
      <c r="H56" s="232">
        <v>2024</v>
      </c>
      <c r="I56" s="233">
        <v>2025</v>
      </c>
      <c r="J56" s="232">
        <v>2023</v>
      </c>
      <c r="K56" s="232">
        <v>2024</v>
      </c>
      <c r="L56" s="233">
        <v>2025</v>
      </c>
      <c r="M56" s="232">
        <v>2023</v>
      </c>
      <c r="N56" s="232">
        <v>2024</v>
      </c>
      <c r="O56" s="233">
        <v>2025</v>
      </c>
      <c r="P56" s="232">
        <v>2023</v>
      </c>
      <c r="Q56" s="232">
        <v>2024</v>
      </c>
      <c r="R56" s="233">
        <v>2025</v>
      </c>
      <c r="S56" s="234" t="s">
        <v>211</v>
      </c>
      <c r="T56" s="51"/>
      <c r="U56" s="51"/>
      <c r="V56" s="51"/>
      <c r="W56" s="51"/>
      <c r="X56" s="51"/>
      <c r="Y56" s="51"/>
      <c r="Z56" s="51"/>
    </row>
    <row r="57" spans="1:31" ht="15" customHeight="1">
      <c r="B57" s="970" t="s">
        <v>242</v>
      </c>
      <c r="C57" s="375" t="s">
        <v>217</v>
      </c>
      <c r="D57" s="366">
        <v>1638.8921721898053</v>
      </c>
      <c r="E57" s="229">
        <v>1770.9210453129342</v>
      </c>
      <c r="F57" s="369">
        <v>1742.2600111683587</v>
      </c>
      <c r="G57" s="366">
        <v>559.96649915192449</v>
      </c>
      <c r="H57" s="229">
        <v>546.20970856656209</v>
      </c>
      <c r="I57" s="760">
        <v>552.43876795953747</v>
      </c>
      <c r="J57" s="366">
        <v>78.919488599362509</v>
      </c>
      <c r="K57" s="229">
        <v>131.69805763028504</v>
      </c>
      <c r="L57" s="760">
        <v>81.666037174941124</v>
      </c>
      <c r="M57" s="366">
        <v>79.672022496445919</v>
      </c>
      <c r="N57" s="229">
        <v>85.820293629247374</v>
      </c>
      <c r="O57" s="760">
        <v>91.223041694446323</v>
      </c>
      <c r="P57" s="366">
        <v>2357.4501824375384</v>
      </c>
      <c r="Q57" s="229">
        <v>2534.649105139029</v>
      </c>
      <c r="R57" s="760">
        <v>2467.5878579972832</v>
      </c>
      <c r="S57" s="761">
        <v>-2.6457803175113405E-2</v>
      </c>
      <c r="T57" s="51"/>
      <c r="U57" s="51"/>
      <c r="V57" s="51"/>
      <c r="W57" s="51"/>
      <c r="X57" s="51"/>
      <c r="Y57" s="51"/>
      <c r="Z57" s="51"/>
      <c r="AA57" s="51"/>
      <c r="AB57" s="51"/>
      <c r="AC57" s="51"/>
      <c r="AD57" s="51"/>
    </row>
    <row r="58" spans="1:31" ht="15" customHeight="1">
      <c r="B58" s="970"/>
      <c r="C58" s="375" t="s">
        <v>218</v>
      </c>
      <c r="D58" s="366">
        <v>5900.0118198832988</v>
      </c>
      <c r="E58" s="229">
        <v>6375.3157631265631</v>
      </c>
      <c r="F58" s="369">
        <v>6272.1360402060918</v>
      </c>
      <c r="G58" s="366">
        <v>2015.8793969469282</v>
      </c>
      <c r="H58" s="229">
        <v>1966.3549508396236</v>
      </c>
      <c r="I58" s="371">
        <v>1988.779564654335</v>
      </c>
      <c r="J58" s="366">
        <v>284.11015895770504</v>
      </c>
      <c r="K58" s="229">
        <v>474.11300746902612</v>
      </c>
      <c r="L58" s="371">
        <v>293.99773382978805</v>
      </c>
      <c r="M58" s="366">
        <v>286.81928098720533</v>
      </c>
      <c r="N58" s="229">
        <v>308.95305706529058</v>
      </c>
      <c r="O58" s="371">
        <v>328.40295010000676</v>
      </c>
      <c r="P58" s="366">
        <v>8486.8206567751386</v>
      </c>
      <c r="Q58" s="229">
        <v>9124.7367785005044</v>
      </c>
      <c r="R58" s="371">
        <v>8883.3162887902199</v>
      </c>
      <c r="S58" s="761">
        <v>-2.6457803175113384E-2</v>
      </c>
      <c r="T58" s="51"/>
      <c r="U58" s="51"/>
      <c r="V58" s="51"/>
      <c r="W58" s="51"/>
      <c r="X58" s="51"/>
      <c r="Y58" s="51"/>
      <c r="Z58" s="51"/>
      <c r="AA58" s="51"/>
      <c r="AB58" s="51"/>
      <c r="AC58" s="51"/>
      <c r="AD58" s="51"/>
    </row>
    <row r="59" spans="1:31" ht="15" customHeight="1">
      <c r="B59" s="361" t="s">
        <v>243</v>
      </c>
      <c r="C59" s="375" t="s">
        <v>244</v>
      </c>
      <c r="D59" s="366">
        <v>3481.251979999995</v>
      </c>
      <c r="E59" s="229">
        <v>3768.4323300000005</v>
      </c>
      <c r="F59" s="369">
        <v>3581.7187200000039</v>
      </c>
      <c r="G59" s="366">
        <v>1127.5909999999999</v>
      </c>
      <c r="H59" s="229">
        <v>1424.797</v>
      </c>
      <c r="I59" s="369">
        <v>1211.6969999999999</v>
      </c>
      <c r="J59" s="229">
        <v>229.36423999999994</v>
      </c>
      <c r="K59" s="229">
        <v>305.90623999999997</v>
      </c>
      <c r="L59" s="369">
        <v>282.60449999999997</v>
      </c>
      <c r="M59" s="229">
        <v>190.13699999999997</v>
      </c>
      <c r="N59" s="229">
        <v>198.87899999999999</v>
      </c>
      <c r="O59" s="369">
        <v>199.53539999999998</v>
      </c>
      <c r="P59" s="229">
        <v>5028.3442199999954</v>
      </c>
      <c r="Q59" s="229">
        <v>5698.0145700000003</v>
      </c>
      <c r="R59" s="369">
        <v>5275.5556200000046</v>
      </c>
      <c r="S59" s="761">
        <v>-7.4141430284197327E-2</v>
      </c>
      <c r="T59" s="51"/>
      <c r="U59" s="51"/>
      <c r="V59" s="51"/>
      <c r="W59" s="51"/>
      <c r="X59" s="51"/>
      <c r="Y59" s="51"/>
      <c r="Z59" s="51"/>
      <c r="AA59" s="51"/>
      <c r="AB59" s="51"/>
      <c r="AC59" s="51"/>
      <c r="AD59" s="51"/>
    </row>
    <row r="60" spans="1:31" ht="15" customHeight="1">
      <c r="B60" s="361" t="s">
        <v>245</v>
      </c>
      <c r="C60" s="375" t="s">
        <v>246</v>
      </c>
      <c r="D60" s="366">
        <v>47.077665782463917</v>
      </c>
      <c r="E60" s="229">
        <v>46.993574256723726</v>
      </c>
      <c r="F60" s="369">
        <v>48.643127709602965</v>
      </c>
      <c r="G60" s="366">
        <v>49.660426444688234</v>
      </c>
      <c r="H60" s="229">
        <v>38.335967058223872</v>
      </c>
      <c r="I60" s="369">
        <v>45.5921544709228</v>
      </c>
      <c r="J60" s="366">
        <v>34.407930634419095</v>
      </c>
      <c r="K60" s="229">
        <v>43.05177221304313</v>
      </c>
      <c r="L60" s="369">
        <v>28.89764217305143</v>
      </c>
      <c r="M60" s="366">
        <v>41.902429562076783</v>
      </c>
      <c r="N60" s="229">
        <v>43.15201385226564</v>
      </c>
      <c r="O60" s="369">
        <v>45.717723118026335</v>
      </c>
      <c r="P60" s="366">
        <v>46.883229932049886</v>
      </c>
      <c r="Q60" s="229">
        <v>44.48302253356696</v>
      </c>
      <c r="R60" s="369">
        <v>46.773989997233336</v>
      </c>
      <c r="S60" s="761">
        <v>5.1502063780346961E-2</v>
      </c>
      <c r="T60" s="51"/>
      <c r="U60" s="51"/>
      <c r="V60" s="51"/>
      <c r="W60" s="51"/>
      <c r="X60" s="51"/>
      <c r="Y60" s="51"/>
      <c r="Z60" s="51"/>
      <c r="AA60" s="51"/>
      <c r="AB60" s="51"/>
      <c r="AC60" s="51"/>
      <c r="AD60" s="51"/>
    </row>
    <row r="61" spans="1:31" ht="15" customHeight="1">
      <c r="B61" s="361" t="s">
        <v>247</v>
      </c>
      <c r="C61" s="375" t="s">
        <v>248</v>
      </c>
      <c r="D61" s="367">
        <v>0.63090128755364805</v>
      </c>
      <c r="E61" s="231">
        <v>0.6411290322580645</v>
      </c>
      <c r="F61" s="370">
        <v>0.65808823529411764</v>
      </c>
      <c r="G61" s="367">
        <v>0.46153846153846156</v>
      </c>
      <c r="H61" s="231">
        <v>0.50724637681159424</v>
      </c>
      <c r="I61" s="370">
        <v>0.53623188405797106</v>
      </c>
      <c r="J61" s="367">
        <v>0.75</v>
      </c>
      <c r="K61" s="231">
        <v>0.6</v>
      </c>
      <c r="L61" s="370">
        <v>0.52380952380952384</v>
      </c>
      <c r="M61" s="367">
        <v>0.35714285714285715</v>
      </c>
      <c r="N61" s="231">
        <v>0.53333333333333333</v>
      </c>
      <c r="O61" s="370">
        <v>0.5</v>
      </c>
      <c r="P61" s="367">
        <v>0.59146341463414631</v>
      </c>
      <c r="Q61" s="231">
        <v>0.60795454545454541</v>
      </c>
      <c r="R61" s="370">
        <v>0.62234042553191493</v>
      </c>
      <c r="S61" s="761">
        <v>2.3662756015112477E-2</v>
      </c>
      <c r="T61" s="51"/>
      <c r="U61" s="51"/>
      <c r="V61" s="51"/>
      <c r="W61" s="51"/>
      <c r="X61" s="51"/>
      <c r="Y61" s="51"/>
      <c r="Z61" s="51"/>
      <c r="AA61" s="51"/>
      <c r="AB61" s="51"/>
      <c r="AC61" s="51"/>
      <c r="AD61" s="51"/>
    </row>
    <row r="62" spans="1:31" ht="15" customHeight="1">
      <c r="B62" s="361" t="s">
        <v>249</v>
      </c>
      <c r="C62" s="375" t="s">
        <v>28</v>
      </c>
      <c r="D62" s="348">
        <v>229.41666666666666</v>
      </c>
      <c r="E62" s="227">
        <v>246.25</v>
      </c>
      <c r="F62" s="354">
        <v>257.91666666666669</v>
      </c>
      <c r="G62" s="348">
        <v>61.5</v>
      </c>
      <c r="H62" s="227">
        <v>67.75</v>
      </c>
      <c r="I62" s="354">
        <v>69</v>
      </c>
      <c r="J62" s="348">
        <v>15</v>
      </c>
      <c r="K62" s="227">
        <v>19.083333333333332</v>
      </c>
      <c r="L62" s="354">
        <v>20.333333333333332</v>
      </c>
      <c r="M62" s="348">
        <v>14.75</v>
      </c>
      <c r="N62" s="227">
        <v>16.583333333333332</v>
      </c>
      <c r="O62" s="354">
        <v>14.583333333333334</v>
      </c>
      <c r="P62" s="348">
        <v>320.66666666666663</v>
      </c>
      <c r="Q62" s="227">
        <v>349.66666666666663</v>
      </c>
      <c r="R62" s="354">
        <v>361.83333333333331</v>
      </c>
      <c r="S62" s="761">
        <v>3.4795042897998153E-2</v>
      </c>
      <c r="T62" s="51"/>
      <c r="U62" s="51"/>
      <c r="V62" s="51"/>
      <c r="W62" s="51"/>
      <c r="X62" s="51"/>
      <c r="Y62" s="51"/>
      <c r="Z62" s="51"/>
      <c r="AA62" s="51"/>
      <c r="AB62" s="51"/>
      <c r="AC62" s="51"/>
      <c r="AD62" s="51"/>
    </row>
    <row r="63" spans="1:31" ht="15" customHeight="1">
      <c r="B63" s="361" t="s">
        <v>250</v>
      </c>
      <c r="C63" s="375" t="s">
        <v>28</v>
      </c>
      <c r="D63" s="348">
        <v>233</v>
      </c>
      <c r="E63" s="227">
        <v>248</v>
      </c>
      <c r="F63" s="354">
        <v>272</v>
      </c>
      <c r="G63" s="348">
        <v>65</v>
      </c>
      <c r="H63" s="227">
        <v>69</v>
      </c>
      <c r="I63" s="354">
        <v>69</v>
      </c>
      <c r="J63" s="348">
        <v>16</v>
      </c>
      <c r="K63" s="227">
        <v>20</v>
      </c>
      <c r="L63" s="354">
        <v>21</v>
      </c>
      <c r="M63" s="348">
        <v>14</v>
      </c>
      <c r="N63" s="227">
        <v>15</v>
      </c>
      <c r="O63" s="354">
        <v>14</v>
      </c>
      <c r="P63" s="348">
        <v>328</v>
      </c>
      <c r="Q63" s="227">
        <v>352</v>
      </c>
      <c r="R63" s="354">
        <v>376</v>
      </c>
      <c r="S63" s="761">
        <v>6.8181818181818177E-2</v>
      </c>
      <c r="T63" s="51"/>
      <c r="U63" s="51"/>
      <c r="V63" s="51"/>
      <c r="W63" s="51"/>
      <c r="X63" s="51"/>
      <c r="Y63" s="51"/>
      <c r="Z63" s="51"/>
      <c r="AA63" s="51"/>
      <c r="AB63" s="51"/>
      <c r="AC63" s="51"/>
      <c r="AD63" s="51"/>
    </row>
    <row r="64" spans="1:31" ht="15" customHeight="1">
      <c r="B64" s="361" t="s">
        <v>251</v>
      </c>
      <c r="C64" s="375" t="s">
        <v>28</v>
      </c>
      <c r="D64" s="348">
        <v>32</v>
      </c>
      <c r="E64" s="227">
        <v>33</v>
      </c>
      <c r="F64" s="354">
        <v>32</v>
      </c>
      <c r="G64" s="348">
        <v>7</v>
      </c>
      <c r="H64" s="227">
        <v>7</v>
      </c>
      <c r="I64" s="354">
        <v>5</v>
      </c>
      <c r="J64" s="348">
        <v>1</v>
      </c>
      <c r="K64" s="227">
        <v>1</v>
      </c>
      <c r="L64" s="354">
        <v>1</v>
      </c>
      <c r="M64" s="348">
        <v>1</v>
      </c>
      <c r="N64" s="227">
        <v>0</v>
      </c>
      <c r="O64" s="354">
        <v>0</v>
      </c>
      <c r="P64" s="348">
        <v>41</v>
      </c>
      <c r="Q64" s="227">
        <v>41</v>
      </c>
      <c r="R64" s="354">
        <v>38</v>
      </c>
      <c r="S64" s="761">
        <v>-7.3170731707317069E-2</v>
      </c>
      <c r="T64" s="51"/>
      <c r="U64" s="51"/>
      <c r="V64" s="51"/>
      <c r="W64" s="51"/>
      <c r="X64" s="51"/>
      <c r="Y64" s="51"/>
      <c r="Z64" s="51"/>
      <c r="AA64" s="51"/>
      <c r="AB64" s="51"/>
      <c r="AC64" s="51"/>
      <c r="AD64" s="51"/>
    </row>
    <row r="65" spans="1:30" ht="15" customHeight="1">
      <c r="B65" s="361" t="s">
        <v>252</v>
      </c>
      <c r="C65" s="375" t="s">
        <v>28</v>
      </c>
      <c r="D65" s="348">
        <v>13</v>
      </c>
      <c r="E65" s="227">
        <v>5</v>
      </c>
      <c r="F65" s="354">
        <v>5</v>
      </c>
      <c r="G65" s="348">
        <v>12</v>
      </c>
      <c r="H65" s="227">
        <v>12</v>
      </c>
      <c r="I65" s="354">
        <v>12</v>
      </c>
      <c r="J65" s="348">
        <v>0</v>
      </c>
      <c r="K65" s="227">
        <v>0</v>
      </c>
      <c r="L65" s="354">
        <v>0</v>
      </c>
      <c r="M65" s="348">
        <v>4</v>
      </c>
      <c r="N65" s="227">
        <v>3</v>
      </c>
      <c r="O65" s="354">
        <v>3</v>
      </c>
      <c r="P65" s="348">
        <v>29</v>
      </c>
      <c r="Q65" s="227">
        <v>20</v>
      </c>
      <c r="R65" s="354">
        <v>20</v>
      </c>
      <c r="S65" s="761">
        <v>0</v>
      </c>
      <c r="T65" s="778"/>
      <c r="U65" s="778"/>
      <c r="V65" s="51"/>
      <c r="W65" s="51"/>
      <c r="X65" s="51"/>
      <c r="Y65" s="51"/>
      <c r="Z65" s="51"/>
      <c r="AA65" s="51"/>
      <c r="AB65" s="51"/>
      <c r="AC65" s="51"/>
      <c r="AD65" s="51"/>
    </row>
    <row r="66" spans="1:30" ht="15" customHeight="1">
      <c r="B66" s="361" t="s">
        <v>253</v>
      </c>
      <c r="C66" s="375" t="s">
        <v>28</v>
      </c>
      <c r="D66" s="348">
        <v>96</v>
      </c>
      <c r="E66" s="227">
        <v>100</v>
      </c>
      <c r="F66" s="354">
        <v>114</v>
      </c>
      <c r="G66" s="348">
        <v>30</v>
      </c>
      <c r="H66" s="227">
        <v>35</v>
      </c>
      <c r="I66" s="354">
        <v>37</v>
      </c>
      <c r="J66" s="348">
        <v>12</v>
      </c>
      <c r="K66" s="227">
        <v>12</v>
      </c>
      <c r="L66" s="354">
        <v>11</v>
      </c>
      <c r="M66" s="348">
        <v>5</v>
      </c>
      <c r="N66" s="227">
        <v>8</v>
      </c>
      <c r="O66" s="354">
        <v>7</v>
      </c>
      <c r="P66" s="348">
        <v>143</v>
      </c>
      <c r="Q66" s="227">
        <v>155</v>
      </c>
      <c r="R66" s="354">
        <v>169</v>
      </c>
      <c r="S66" s="761">
        <v>9.0322580645161285E-2</v>
      </c>
      <c r="T66" s="51"/>
      <c r="U66" s="51"/>
      <c r="V66" s="51"/>
      <c r="W66" s="51"/>
      <c r="X66" s="51"/>
      <c r="Y66" s="51"/>
      <c r="Z66" s="51"/>
      <c r="AA66" s="51"/>
      <c r="AB66" s="51"/>
      <c r="AC66" s="51"/>
      <c r="AD66" s="51"/>
    </row>
    <row r="67" spans="1:30" ht="15" customHeight="1">
      <c r="B67" s="361" t="s">
        <v>254</v>
      </c>
      <c r="C67" s="375" t="s">
        <v>28</v>
      </c>
      <c r="D67" s="348">
        <v>41</v>
      </c>
      <c r="E67" s="227">
        <v>51</v>
      </c>
      <c r="F67" s="354">
        <v>56</v>
      </c>
      <c r="G67" s="348">
        <v>16</v>
      </c>
      <c r="H67" s="227">
        <v>15</v>
      </c>
      <c r="I67" s="354">
        <v>15</v>
      </c>
      <c r="J67" s="348">
        <v>3</v>
      </c>
      <c r="K67" s="227">
        <v>7</v>
      </c>
      <c r="L67" s="354">
        <v>9</v>
      </c>
      <c r="M67" s="348">
        <v>4</v>
      </c>
      <c r="N67" s="227">
        <v>4</v>
      </c>
      <c r="O67" s="354">
        <v>4</v>
      </c>
      <c r="P67" s="348">
        <v>64</v>
      </c>
      <c r="Q67" s="227">
        <v>77</v>
      </c>
      <c r="R67" s="354">
        <v>84</v>
      </c>
      <c r="S67" s="761">
        <v>9.0909090909090912E-2</v>
      </c>
      <c r="T67" s="51"/>
      <c r="U67" s="51"/>
      <c r="V67" s="51"/>
      <c r="W67" s="51"/>
      <c r="X67" s="51"/>
      <c r="Y67" s="51"/>
      <c r="Z67" s="51"/>
      <c r="AA67" s="51"/>
      <c r="AB67" s="51"/>
      <c r="AC67" s="51"/>
      <c r="AD67" s="51"/>
    </row>
    <row r="68" spans="1:30" ht="15" customHeight="1">
      <c r="B68" s="361" t="s">
        <v>255</v>
      </c>
      <c r="C68" s="375" t="s">
        <v>28</v>
      </c>
      <c r="D68" s="348">
        <v>51</v>
      </c>
      <c r="E68" s="227">
        <v>59</v>
      </c>
      <c r="F68" s="354">
        <v>65</v>
      </c>
      <c r="G68" s="348">
        <v>0</v>
      </c>
      <c r="H68" s="227">
        <v>0</v>
      </c>
      <c r="I68" s="354">
        <v>0</v>
      </c>
      <c r="J68" s="348">
        <v>0</v>
      </c>
      <c r="K68" s="227">
        <v>0</v>
      </c>
      <c r="L68" s="354">
        <v>0</v>
      </c>
      <c r="M68" s="348">
        <v>0</v>
      </c>
      <c r="N68" s="227">
        <v>0</v>
      </c>
      <c r="O68" s="354">
        <v>0</v>
      </c>
      <c r="P68" s="348">
        <v>51</v>
      </c>
      <c r="Q68" s="227">
        <v>59</v>
      </c>
      <c r="R68" s="354">
        <v>65</v>
      </c>
      <c r="S68" s="761">
        <v>0.10169491525423729</v>
      </c>
      <c r="T68" s="51"/>
      <c r="U68" s="51"/>
      <c r="V68" s="51"/>
      <c r="W68" s="51"/>
      <c r="X68" s="51"/>
      <c r="Y68" s="51"/>
      <c r="Z68" s="51"/>
      <c r="AA68" s="51"/>
      <c r="AB68" s="51"/>
      <c r="AC68" s="51"/>
      <c r="AD68" s="51"/>
    </row>
    <row r="69" spans="1:30" ht="15" customHeight="1">
      <c r="B69" s="361" t="s">
        <v>256</v>
      </c>
      <c r="C69" s="375" t="s">
        <v>28</v>
      </c>
      <c r="D69" s="348">
        <v>3045</v>
      </c>
      <c r="E69" s="227">
        <v>3083</v>
      </c>
      <c r="F69" s="354">
        <v>2862</v>
      </c>
      <c r="G69" s="348">
        <v>1201</v>
      </c>
      <c r="H69" s="227">
        <v>2012</v>
      </c>
      <c r="I69" s="354">
        <v>1361</v>
      </c>
      <c r="J69" s="348">
        <v>1908</v>
      </c>
      <c r="K69" s="227">
        <v>1761</v>
      </c>
      <c r="L69" s="354">
        <v>1217</v>
      </c>
      <c r="M69" s="348">
        <v>2440</v>
      </c>
      <c r="N69" s="227">
        <v>3913</v>
      </c>
      <c r="O69" s="354">
        <v>1956</v>
      </c>
      <c r="P69" s="348">
        <v>8594</v>
      </c>
      <c r="Q69" s="227">
        <v>10769</v>
      </c>
      <c r="R69" s="354">
        <v>7396</v>
      </c>
      <c r="S69" s="761">
        <v>-0.31321385458259821</v>
      </c>
      <c r="T69" s="51"/>
      <c r="U69" s="51"/>
      <c r="V69" s="51"/>
      <c r="W69" s="51"/>
      <c r="X69" s="51"/>
      <c r="Y69" s="51"/>
      <c r="Z69" s="51"/>
      <c r="AA69" s="51"/>
      <c r="AB69" s="51"/>
      <c r="AC69" s="51"/>
      <c r="AD69" s="51"/>
    </row>
    <row r="70" spans="1:30" ht="15" customHeight="1">
      <c r="B70" s="361" t="s">
        <v>257</v>
      </c>
      <c r="C70" s="375" t="s">
        <v>244</v>
      </c>
      <c r="D70" s="366">
        <v>3270.8178700000003</v>
      </c>
      <c r="E70" s="229">
        <v>3783.8490000000002</v>
      </c>
      <c r="F70" s="369">
        <v>3737.422</v>
      </c>
      <c r="G70" s="366">
        <v>1830.75944</v>
      </c>
      <c r="H70" s="229">
        <v>3465.4050000000002</v>
      </c>
      <c r="I70" s="369">
        <v>2614.0619999999999</v>
      </c>
      <c r="J70" s="366">
        <v>4836.98002</v>
      </c>
      <c r="K70" s="229">
        <v>4320.491</v>
      </c>
      <c r="L70" s="369">
        <v>3135.6415499999998</v>
      </c>
      <c r="M70" s="366">
        <v>4123.7484999999997</v>
      </c>
      <c r="N70" s="229">
        <v>5213.5259999999998</v>
      </c>
      <c r="O70" s="369">
        <v>2961.4850000000001</v>
      </c>
      <c r="P70" s="366">
        <v>14062.305829999999</v>
      </c>
      <c r="Q70" s="229">
        <v>16783.271000000001</v>
      </c>
      <c r="R70" s="369">
        <v>12448.610550000001</v>
      </c>
      <c r="S70" s="761">
        <v>-0.25827268415078319</v>
      </c>
      <c r="T70" s="51"/>
      <c r="U70" s="51"/>
      <c r="V70" s="51"/>
      <c r="W70" s="51"/>
      <c r="X70" s="51"/>
      <c r="Y70" s="51"/>
      <c r="Z70" s="51"/>
      <c r="AA70" s="51"/>
      <c r="AB70" s="51"/>
      <c r="AC70" s="51"/>
      <c r="AD70" s="51"/>
    </row>
    <row r="71" spans="1:30" ht="15" customHeight="1">
      <c r="C71" s="52"/>
      <c r="D71" s="52"/>
      <c r="E71" s="52"/>
      <c r="F71" s="52"/>
      <c r="G71" s="52"/>
      <c r="H71" s="52"/>
      <c r="I71" s="52"/>
      <c r="J71" s="52"/>
      <c r="K71" s="52"/>
      <c r="L71" s="52"/>
      <c r="M71" s="52"/>
      <c r="N71" s="52"/>
      <c r="O71" s="52"/>
      <c r="P71" s="52"/>
      <c r="Q71" s="52"/>
      <c r="R71" s="52"/>
      <c r="T71" s="51"/>
      <c r="U71" s="51"/>
      <c r="V71" s="51"/>
      <c r="W71" s="51"/>
      <c r="X71" s="51"/>
      <c r="Y71" s="51"/>
      <c r="Z71" s="51"/>
      <c r="AA71" s="51"/>
      <c r="AB71" s="51"/>
      <c r="AC71" s="51"/>
      <c r="AD71" s="51"/>
    </row>
    <row r="72" spans="1:30" ht="15" customHeight="1">
      <c r="C72" s="52"/>
      <c r="T72" s="51"/>
      <c r="U72" s="51"/>
      <c r="V72" s="51"/>
      <c r="W72" s="51"/>
      <c r="X72" s="51"/>
      <c r="Y72" s="51"/>
      <c r="Z72" s="51"/>
      <c r="AA72" s="51"/>
      <c r="AB72" s="51"/>
      <c r="AC72" s="51"/>
      <c r="AD72" s="51"/>
    </row>
    <row r="73" spans="1:30" s="71" customFormat="1" ht="20.100000000000001" customHeight="1">
      <c r="A73" s="77"/>
      <c r="B73" s="964" t="s">
        <v>258</v>
      </c>
      <c r="C73" s="964"/>
      <c r="D73" s="964"/>
      <c r="E73" s="964"/>
      <c r="F73" s="964"/>
      <c r="G73" s="964"/>
      <c r="H73" s="964"/>
      <c r="I73" s="964"/>
      <c r="J73" s="964"/>
      <c r="K73" s="964"/>
      <c r="L73" s="964"/>
      <c r="M73" s="964"/>
      <c r="N73" s="964"/>
      <c r="O73" s="964"/>
      <c r="P73" s="964"/>
      <c r="Q73" s="964"/>
      <c r="R73" s="964"/>
      <c r="S73" s="964"/>
      <c r="T73" s="51"/>
      <c r="U73" s="51"/>
      <c r="V73" s="51"/>
      <c r="W73" s="51"/>
      <c r="X73" s="51"/>
      <c r="Y73" s="51"/>
      <c r="Z73" s="51"/>
    </row>
    <row r="74" spans="1:30" s="51" customFormat="1" ht="15" customHeight="1">
      <c r="A74" s="77"/>
      <c r="B74" s="962" t="s">
        <v>29</v>
      </c>
      <c r="C74" s="652" t="s">
        <v>209</v>
      </c>
      <c r="D74" s="960" t="s">
        <v>88</v>
      </c>
      <c r="E74" s="960"/>
      <c r="F74" s="961"/>
      <c r="G74" s="960" t="s">
        <v>89</v>
      </c>
      <c r="H74" s="960"/>
      <c r="I74" s="961"/>
      <c r="J74" s="960" t="s">
        <v>90</v>
      </c>
      <c r="K74" s="960"/>
      <c r="L74" s="961"/>
      <c r="M74" s="960" t="s">
        <v>91</v>
      </c>
      <c r="N74" s="960"/>
      <c r="O74" s="961"/>
      <c r="P74" s="960" t="s">
        <v>92</v>
      </c>
      <c r="Q74" s="960"/>
      <c r="R74" s="961"/>
      <c r="S74" s="101" t="s">
        <v>210</v>
      </c>
    </row>
    <row r="75" spans="1:30" s="8" customFormat="1" ht="15" customHeight="1">
      <c r="A75" s="77"/>
      <c r="B75" s="963"/>
      <c r="C75" s="102"/>
      <c r="D75" s="232">
        <v>2023</v>
      </c>
      <c r="E75" s="232">
        <v>2024</v>
      </c>
      <c r="F75" s="233">
        <v>2025</v>
      </c>
      <c r="G75" s="232">
        <v>2023</v>
      </c>
      <c r="H75" s="232">
        <v>2024</v>
      </c>
      <c r="I75" s="233">
        <v>2025</v>
      </c>
      <c r="J75" s="232">
        <v>2023</v>
      </c>
      <c r="K75" s="232">
        <v>2024</v>
      </c>
      <c r="L75" s="233">
        <v>2025</v>
      </c>
      <c r="M75" s="232">
        <v>2023</v>
      </c>
      <c r="N75" s="232">
        <v>2024</v>
      </c>
      <c r="O75" s="233">
        <v>2025</v>
      </c>
      <c r="P75" s="232">
        <v>2023</v>
      </c>
      <c r="Q75" s="232">
        <v>2024</v>
      </c>
      <c r="R75" s="233">
        <v>2025</v>
      </c>
      <c r="S75" s="234" t="s">
        <v>211</v>
      </c>
      <c r="T75" s="51"/>
      <c r="U75" s="51"/>
      <c r="V75" s="51"/>
      <c r="W75" s="51"/>
      <c r="X75" s="51"/>
      <c r="Y75" s="51"/>
      <c r="Z75" s="51"/>
    </row>
    <row r="76" spans="1:30" ht="15" customHeight="1">
      <c r="B76" s="355" t="s">
        <v>259</v>
      </c>
      <c r="C76" s="375" t="s">
        <v>260</v>
      </c>
      <c r="D76" s="549">
        <v>4324.5393814434974</v>
      </c>
      <c r="E76" s="229">
        <v>4746.16289710398</v>
      </c>
      <c r="F76" s="369">
        <v>4542.8076231298819</v>
      </c>
      <c r="G76" s="549">
        <v>1431.4993851512102</v>
      </c>
      <c r="H76" s="229">
        <v>1826.1528376850536</v>
      </c>
      <c r="I76" s="369">
        <v>1397.2984987832435</v>
      </c>
      <c r="J76" s="549">
        <v>1340.3172049875368</v>
      </c>
      <c r="K76" s="229">
        <v>1408.1764167626611</v>
      </c>
      <c r="L76" s="369">
        <v>697.91149690793873</v>
      </c>
      <c r="M76" s="549">
        <v>1461.892171364568</v>
      </c>
      <c r="N76" s="229">
        <v>1661.3192720640509</v>
      </c>
      <c r="O76" s="369">
        <v>1035.0585588325825</v>
      </c>
      <c r="P76" s="549">
        <v>8558.2481429468098</v>
      </c>
      <c r="Q76" s="229">
        <v>9641.8114236157726</v>
      </c>
      <c r="R76" s="369">
        <v>7673.0761776536701</v>
      </c>
      <c r="S76" s="759">
        <v>-0.204187279699338</v>
      </c>
      <c r="T76" s="51"/>
      <c r="U76" s="51"/>
      <c r="V76" s="51"/>
      <c r="W76" s="51"/>
      <c r="X76" s="51"/>
      <c r="Y76" s="51"/>
      <c r="Z76" s="51"/>
      <c r="AA76" s="51"/>
      <c r="AB76" s="51"/>
      <c r="AC76" s="51"/>
      <c r="AD76" s="51"/>
    </row>
    <row r="77" spans="1:30" ht="15" customHeight="1">
      <c r="B77" s="970" t="s">
        <v>261</v>
      </c>
      <c r="C77" s="375" t="s">
        <v>262</v>
      </c>
      <c r="D77" s="549">
        <v>2.1670824195952663</v>
      </c>
      <c r="E77" s="229">
        <v>2.0451428004929459</v>
      </c>
      <c r="F77" s="369">
        <v>1.7928302000413918</v>
      </c>
      <c r="G77" s="549">
        <v>1.9915358671166337</v>
      </c>
      <c r="H77" s="229">
        <v>2.0880718731540227</v>
      </c>
      <c r="I77" s="369">
        <v>1.4974986278004159</v>
      </c>
      <c r="J77" s="549">
        <v>3.8147184013875934</v>
      </c>
      <c r="K77" s="229">
        <v>3.9082086154731273</v>
      </c>
      <c r="L77" s="369">
        <v>1.9000353835480139</v>
      </c>
      <c r="M77" s="549">
        <v>2.137040139017115</v>
      </c>
      <c r="N77" s="229">
        <v>2.1047674679725086</v>
      </c>
      <c r="O77" s="369">
        <v>1.2635699126630615</v>
      </c>
      <c r="P77" s="549">
        <v>2.2823349233246</v>
      </c>
      <c r="Q77" s="229">
        <v>2.2191156215413486</v>
      </c>
      <c r="R77" s="369">
        <v>1.6489067323214996</v>
      </c>
      <c r="S77" s="759">
        <v>-0.25695321311099351</v>
      </c>
      <c r="T77" s="51"/>
      <c r="U77" s="51"/>
      <c r="V77" s="51"/>
      <c r="W77" s="51"/>
      <c r="X77" s="51"/>
      <c r="Y77" s="51"/>
      <c r="Z77" s="51"/>
      <c r="AA77" s="51"/>
      <c r="AB77" s="51"/>
      <c r="AC77" s="51"/>
      <c r="AD77" s="51"/>
    </row>
    <row r="78" spans="1:30" ht="15" customHeight="1">
      <c r="B78" s="970"/>
      <c r="C78" s="375" t="s">
        <v>263</v>
      </c>
      <c r="D78" s="550">
        <v>0.93476774453461031</v>
      </c>
      <c r="E78" s="229">
        <v>0.89481556643969751</v>
      </c>
      <c r="F78" s="369">
        <v>0.76236323769492831</v>
      </c>
      <c r="G78" s="550">
        <v>1.3313461770660162</v>
      </c>
      <c r="H78" s="229">
        <v>1.5372797765222519</v>
      </c>
      <c r="I78" s="369">
        <v>1.0677661108513221</v>
      </c>
      <c r="J78" s="550">
        <v>2.7830098133935537</v>
      </c>
      <c r="K78" s="229">
        <v>2.9377127810527615</v>
      </c>
      <c r="L78" s="369">
        <v>1.561458620053731</v>
      </c>
      <c r="M78" s="550">
        <v>33.749371039208491</v>
      </c>
      <c r="N78" s="229">
        <v>42.941393818516055</v>
      </c>
      <c r="O78" s="369">
        <v>27.217789495846233</v>
      </c>
      <c r="P78" s="550">
        <v>1.3744932472346583</v>
      </c>
      <c r="Q78" s="229">
        <v>1.3754342310242174</v>
      </c>
      <c r="R78" s="369">
        <v>0.98976045932359002</v>
      </c>
      <c r="S78" s="759">
        <v>-0.28040146377150676</v>
      </c>
      <c r="T78" s="51"/>
      <c r="U78" s="51"/>
      <c r="V78" s="51"/>
      <c r="W78" s="51"/>
      <c r="X78" s="51"/>
      <c r="Y78" s="51"/>
      <c r="Z78" s="51"/>
      <c r="AA78" s="51"/>
      <c r="AB78" s="51"/>
      <c r="AC78" s="51"/>
      <c r="AD78" s="51"/>
    </row>
    <row r="79" spans="1:30" ht="15" customHeight="1">
      <c r="B79" s="970"/>
      <c r="C79" s="375" t="s">
        <v>264</v>
      </c>
      <c r="D79" s="550">
        <v>0.81182097219853899</v>
      </c>
      <c r="E79" s="229">
        <v>0.8</v>
      </c>
      <c r="F79" s="369">
        <v>0.66635674979583737</v>
      </c>
      <c r="G79" s="550">
        <v>1.1301562290358131</v>
      </c>
      <c r="H79" s="229">
        <v>1.2081905037533813</v>
      </c>
      <c r="I79" s="369">
        <v>0.89559911352870958</v>
      </c>
      <c r="J79" s="550">
        <v>3.4995611899750521</v>
      </c>
      <c r="K79" s="229">
        <v>2.7207669192265356</v>
      </c>
      <c r="L79" s="369">
        <v>1.3078179356070194</v>
      </c>
      <c r="M79" s="550">
        <v>5.2654259722206422</v>
      </c>
      <c r="N79" s="229">
        <v>6.3773965445675307</v>
      </c>
      <c r="O79" s="369">
        <v>4.5997960116307999</v>
      </c>
      <c r="P79" s="550">
        <v>1.1797587078678518</v>
      </c>
      <c r="Q79" s="229">
        <v>1.1628747731907942</v>
      </c>
      <c r="R79" s="369">
        <v>0.83985127299137641</v>
      </c>
      <c r="S79" s="759">
        <v>-0.27778012529507251</v>
      </c>
      <c r="T79" s="51"/>
      <c r="U79" s="51"/>
      <c r="V79" s="51"/>
      <c r="W79" s="51"/>
      <c r="X79" s="51"/>
      <c r="Y79" s="51"/>
      <c r="Z79" s="51"/>
      <c r="AA79" s="51"/>
      <c r="AB79" s="51"/>
      <c r="AC79" s="51"/>
      <c r="AD79" s="51"/>
    </row>
    <row r="80" spans="1:30" ht="15" customHeight="1">
      <c r="B80" s="363" t="s">
        <v>265</v>
      </c>
      <c r="C80" s="376"/>
      <c r="D80" s="225"/>
      <c r="E80" s="229"/>
      <c r="F80" s="369"/>
      <c r="G80" s="225"/>
      <c r="H80" s="229"/>
      <c r="I80" s="369"/>
      <c r="J80" s="225"/>
      <c r="K80" s="229"/>
      <c r="L80" s="369"/>
      <c r="M80" s="225"/>
      <c r="N80" s="229"/>
      <c r="O80" s="369"/>
      <c r="P80" s="225"/>
      <c r="Q80" s="229"/>
      <c r="R80" s="369"/>
      <c r="S80" s="762"/>
      <c r="T80" s="473"/>
      <c r="U80" s="493"/>
      <c r="V80" s="41"/>
      <c r="W80" s="504"/>
      <c r="X80" s="51"/>
      <c r="Y80" s="51"/>
      <c r="Z80" s="51"/>
      <c r="AA80" s="51"/>
      <c r="AB80" s="51"/>
      <c r="AC80" s="51"/>
      <c r="AD80" s="51"/>
    </row>
    <row r="81" spans="2:31" ht="15" customHeight="1">
      <c r="B81" s="364" t="s">
        <v>266</v>
      </c>
      <c r="C81" s="375" t="s">
        <v>260</v>
      </c>
      <c r="D81" s="549">
        <v>511.57967972549278</v>
      </c>
      <c r="E81" s="229">
        <v>471.10129390998679</v>
      </c>
      <c r="F81" s="369">
        <v>435.80345970688188</v>
      </c>
      <c r="G81" s="549">
        <v>312.40668810421045</v>
      </c>
      <c r="H81" s="229">
        <v>341.35557238075444</v>
      </c>
      <c r="I81" s="369">
        <v>344.20608834884678</v>
      </c>
      <c r="J81" s="549">
        <v>15.474166294536436</v>
      </c>
      <c r="K81" s="229">
        <v>49.391606346661433</v>
      </c>
      <c r="L81" s="369">
        <v>15.000780605940166</v>
      </c>
      <c r="M81" s="549">
        <v>147.90519604556681</v>
      </c>
      <c r="N81" s="229">
        <v>165.38141803405196</v>
      </c>
      <c r="O81" s="369">
        <v>149.07921001158283</v>
      </c>
      <c r="P81" s="549">
        <v>987.36573016980549</v>
      </c>
      <c r="Q81" s="229">
        <v>1027.2298906714536</v>
      </c>
      <c r="R81" s="369">
        <v>944.08953867325067</v>
      </c>
      <c r="S81" s="759">
        <v>-8.0936461013471753E-2</v>
      </c>
      <c r="T81" s="780"/>
      <c r="U81" s="503"/>
      <c r="V81" s="789"/>
      <c r="W81" s="790"/>
      <c r="X81" s="51"/>
      <c r="Y81" s="51"/>
      <c r="Z81" s="51"/>
      <c r="AA81" s="51"/>
      <c r="AB81" s="51"/>
      <c r="AC81" s="51"/>
      <c r="AD81" s="51"/>
    </row>
    <row r="82" spans="2:31" ht="15" customHeight="1">
      <c r="B82" s="364" t="s">
        <v>267</v>
      </c>
      <c r="C82" s="375" t="s">
        <v>260</v>
      </c>
      <c r="D82" s="549">
        <v>4431.1039566539976</v>
      </c>
      <c r="E82" s="229">
        <v>5096.1457537823953</v>
      </c>
      <c r="F82" s="369">
        <v>5264.922006406995</v>
      </c>
      <c r="G82" s="549">
        <v>650.00669704700022</v>
      </c>
      <c r="H82" s="229">
        <v>657.00326530430073</v>
      </c>
      <c r="I82" s="369">
        <v>649.93226661240044</v>
      </c>
      <c r="J82" s="549">
        <v>66.928038692999991</v>
      </c>
      <c r="K82" s="229">
        <v>69.493810415999988</v>
      </c>
      <c r="L82" s="369">
        <v>67.649716302000016</v>
      </c>
      <c r="M82" s="549">
        <v>684.47593158669986</v>
      </c>
      <c r="N82" s="229">
        <v>745.61683498949981</v>
      </c>
      <c r="O82" s="369">
        <v>790.45805237809986</v>
      </c>
      <c r="P82" s="549">
        <v>5832.5146239807009</v>
      </c>
      <c r="Q82" s="229">
        <v>6568.2596644921941</v>
      </c>
      <c r="R82" s="369">
        <v>6772.9620416994921</v>
      </c>
      <c r="S82" s="759">
        <v>3.116539047838085E-2</v>
      </c>
      <c r="T82" s="780"/>
      <c r="U82" s="493"/>
      <c r="V82" s="45"/>
      <c r="W82" s="51"/>
      <c r="X82" s="51"/>
      <c r="Y82" s="51"/>
      <c r="Z82" s="51"/>
      <c r="AA82" s="51"/>
      <c r="AB82" s="51"/>
      <c r="AC82" s="51"/>
      <c r="AD82" s="51"/>
    </row>
    <row r="83" spans="2:31" ht="15" customHeight="1">
      <c r="B83" s="653" t="s">
        <v>268</v>
      </c>
      <c r="C83" s="375" t="s">
        <v>260</v>
      </c>
      <c r="D83" s="549">
        <v>2750.7517017179971</v>
      </c>
      <c r="E83" s="229">
        <v>3088.2086031939966</v>
      </c>
      <c r="F83" s="369">
        <v>3125.206163422999</v>
      </c>
      <c r="G83" s="549">
        <v>650.00669704700022</v>
      </c>
      <c r="H83" s="229">
        <v>657.00326530430073</v>
      </c>
      <c r="I83" s="369">
        <v>469.4084104344002</v>
      </c>
      <c r="J83" s="549">
        <v>66.928038692999991</v>
      </c>
      <c r="K83" s="229">
        <v>69.493810415999988</v>
      </c>
      <c r="L83" s="369">
        <v>67.649716302000016</v>
      </c>
      <c r="M83" s="549">
        <v>191.83298531899996</v>
      </c>
      <c r="N83" s="229">
        <v>208.88625403</v>
      </c>
      <c r="O83" s="369">
        <v>207.02834882100001</v>
      </c>
      <c r="P83" s="549">
        <v>3659.5194227769985</v>
      </c>
      <c r="Q83" s="229">
        <v>4023.5919329442922</v>
      </c>
      <c r="R83" s="369">
        <v>3869.2926389804002</v>
      </c>
      <c r="S83" s="759">
        <v>-3.8348643832523115E-2</v>
      </c>
      <c r="T83" s="791"/>
      <c r="U83" s="493"/>
      <c r="V83" s="45"/>
      <c r="W83" s="51"/>
      <c r="X83" s="51"/>
      <c r="Y83" s="51"/>
      <c r="Z83" s="51"/>
      <c r="AA83" s="51"/>
      <c r="AB83" s="51"/>
      <c r="AC83" s="51"/>
      <c r="AD83" s="51"/>
    </row>
    <row r="84" spans="2:31" ht="18" customHeight="1">
      <c r="B84" s="653" t="s">
        <v>269</v>
      </c>
      <c r="C84" s="375" t="s">
        <v>260</v>
      </c>
      <c r="D84" s="366">
        <v>1062.2080000000001</v>
      </c>
      <c r="E84" s="229">
        <v>1186.8530000000001</v>
      </c>
      <c r="F84" s="369">
        <v>981.798</v>
      </c>
      <c r="G84" s="366">
        <v>469.08600000000001</v>
      </c>
      <c r="H84" s="229">
        <v>827.79399999999998</v>
      </c>
      <c r="I84" s="369">
        <v>583.68399999999997</v>
      </c>
      <c r="J84" s="366">
        <v>1257.915</v>
      </c>
      <c r="K84" s="229">
        <v>1289.2909999999999</v>
      </c>
      <c r="L84" s="369">
        <v>615.26099999999997</v>
      </c>
      <c r="M84" s="366">
        <v>1122.15399</v>
      </c>
      <c r="N84" s="229">
        <v>1287.0516</v>
      </c>
      <c r="O84" s="369">
        <v>678.95100000000002</v>
      </c>
      <c r="P84" s="366">
        <v>3911.3629899999996</v>
      </c>
      <c r="Q84" s="229">
        <v>4590.9895999999999</v>
      </c>
      <c r="R84" s="369">
        <v>2859.694</v>
      </c>
      <c r="S84" s="759">
        <v>-0.37710727987708792</v>
      </c>
      <c r="T84" s="605"/>
      <c r="U84" s="787"/>
      <c r="AA84" s="51"/>
      <c r="AB84" s="51"/>
      <c r="AC84" s="51"/>
      <c r="AD84" s="51"/>
    </row>
    <row r="85" spans="2:31" ht="15" customHeight="1">
      <c r="B85" s="363" t="s">
        <v>270</v>
      </c>
      <c r="C85" s="376"/>
      <c r="D85" s="348"/>
      <c r="E85" s="227"/>
      <c r="F85" s="354"/>
      <c r="G85" s="348"/>
      <c r="H85" s="227"/>
      <c r="I85" s="354"/>
      <c r="J85" s="348"/>
      <c r="K85" s="227"/>
      <c r="L85" s="354"/>
      <c r="M85" s="348"/>
      <c r="N85" s="227"/>
      <c r="O85" s="354"/>
      <c r="P85" s="348"/>
      <c r="Q85" s="227"/>
      <c r="R85" s="354"/>
      <c r="S85" s="762"/>
      <c r="T85" s="473"/>
      <c r="U85" s="503"/>
      <c r="V85" s="41"/>
      <c r="W85" s="69"/>
      <c r="X85" s="51"/>
      <c r="Y85" s="51"/>
      <c r="Z85" s="51"/>
      <c r="AA85" s="51"/>
      <c r="AB85" s="51"/>
      <c r="AC85" s="51"/>
      <c r="AD85" s="51"/>
    </row>
    <row r="86" spans="2:31" ht="15" customHeight="1">
      <c r="B86" s="364" t="s">
        <v>266</v>
      </c>
      <c r="C86" s="375" t="s">
        <v>262</v>
      </c>
      <c r="D86" s="549">
        <v>0.25635917085468618</v>
      </c>
      <c r="E86" s="229">
        <v>0.20299965265221129</v>
      </c>
      <c r="F86" s="369">
        <v>0.17199090709166073</v>
      </c>
      <c r="G86" s="549">
        <v>0.43462758764715381</v>
      </c>
      <c r="H86" s="229">
        <v>0.39031506822627404</v>
      </c>
      <c r="I86" s="369">
        <v>0.36888907089773221</v>
      </c>
      <c r="J86" s="549">
        <v>4.4041505018544258E-2</v>
      </c>
      <c r="K86" s="229">
        <v>0.13707991353800225</v>
      </c>
      <c r="L86" s="369">
        <v>4.0839009041123198E-2</v>
      </c>
      <c r="M86" s="549">
        <v>0.21621248605739171</v>
      </c>
      <c r="N86" s="229">
        <v>0.20952590771595778</v>
      </c>
      <c r="O86" s="369">
        <v>0.18199163976449229</v>
      </c>
      <c r="P86" s="549">
        <v>0.26331315129225813</v>
      </c>
      <c r="Q86" s="229">
        <v>0.23642257633456018</v>
      </c>
      <c r="R86" s="369">
        <v>0.20288024778983058</v>
      </c>
      <c r="S86" s="759">
        <v>-0.14187447351586277</v>
      </c>
      <c r="T86" s="473"/>
      <c r="U86" s="493"/>
      <c r="V86" s="41"/>
      <c r="W86" s="51"/>
      <c r="X86" s="51"/>
      <c r="Y86" s="51"/>
      <c r="Z86" s="51"/>
      <c r="AA86" s="51"/>
      <c r="AB86" s="51"/>
      <c r="AC86" s="51"/>
      <c r="AD86" s="51"/>
    </row>
    <row r="87" spans="2:31" ht="20.25" customHeight="1">
      <c r="B87" s="364" t="s">
        <v>268</v>
      </c>
      <c r="C87" s="375" t="s">
        <v>262</v>
      </c>
      <c r="D87" s="549">
        <v>1.3784371299851739</v>
      </c>
      <c r="E87" s="229">
        <v>1.3307228867126282</v>
      </c>
      <c r="F87" s="369">
        <v>1.233370297833555</v>
      </c>
      <c r="G87" s="549">
        <v>0.90430472025552167</v>
      </c>
      <c r="H87" s="229">
        <v>0.75123506124018058</v>
      </c>
      <c r="I87" s="369">
        <v>0.50306963838836294</v>
      </c>
      <c r="J87" s="549">
        <v>0.19048596841174026</v>
      </c>
      <c r="K87" s="229">
        <v>0.19287093957606244</v>
      </c>
      <c r="L87" s="369">
        <v>0.18417357391339861</v>
      </c>
      <c r="M87" s="549">
        <v>0.2804275155475533</v>
      </c>
      <c r="N87" s="229">
        <v>0.26464328644231527</v>
      </c>
      <c r="O87" s="369">
        <v>0.25273429257333541</v>
      </c>
      <c r="P87" s="549">
        <v>0.97592975123910641</v>
      </c>
      <c r="Q87" s="229">
        <v>0.92605168477315403</v>
      </c>
      <c r="R87" s="369">
        <v>0.83149215960055256</v>
      </c>
      <c r="S87" s="759">
        <v>-0.10211041859479453</v>
      </c>
      <c r="T87" s="473"/>
      <c r="U87" s="493"/>
      <c r="V87" s="788"/>
      <c r="W87" s="51"/>
      <c r="X87" s="51"/>
      <c r="Y87" s="51"/>
      <c r="Z87" s="51"/>
      <c r="AA87" s="51"/>
      <c r="AB87" s="51"/>
      <c r="AC87" s="51"/>
      <c r="AD87" s="51"/>
    </row>
    <row r="88" spans="2:31" ht="18.75">
      <c r="B88" s="364" t="s">
        <v>269</v>
      </c>
      <c r="C88" s="375" t="s">
        <v>262</v>
      </c>
      <c r="D88" s="549">
        <v>0.53228611875540266</v>
      </c>
      <c r="E88" s="229">
        <v>0.51142026112810779</v>
      </c>
      <c r="F88" s="369">
        <v>0.38746899511617577</v>
      </c>
      <c r="G88" s="549">
        <v>0.65260355921395863</v>
      </c>
      <c r="H88" s="229">
        <v>0.94652174368757014</v>
      </c>
      <c r="I88" s="369">
        <v>0.62553991851432433</v>
      </c>
      <c r="J88" s="549">
        <v>3.5801909279573079</v>
      </c>
      <c r="K88" s="229">
        <v>3.5782577623590632</v>
      </c>
      <c r="L88" s="369">
        <v>1.675022800593496</v>
      </c>
      <c r="M88" s="549">
        <v>1.6404001374121682</v>
      </c>
      <c r="N88" s="229">
        <v>1.6305982738142371</v>
      </c>
      <c r="O88" s="369">
        <v>0.82884398032523421</v>
      </c>
      <c r="P88" s="549">
        <v>1.0430920207932335</v>
      </c>
      <c r="Q88" s="229">
        <v>1.056641360433628</v>
      </c>
      <c r="R88" s="369">
        <v>0.61453432493111271</v>
      </c>
      <c r="S88" s="759">
        <v>-0.41840784589492308</v>
      </c>
      <c r="T88" s="473"/>
      <c r="U88" s="493"/>
      <c r="V88" s="41"/>
      <c r="W88" s="51"/>
      <c r="X88" s="51"/>
      <c r="Y88" s="51"/>
      <c r="Z88" s="51"/>
      <c r="AA88" s="51"/>
      <c r="AB88" s="51"/>
      <c r="AC88" s="51"/>
      <c r="AD88" s="51"/>
    </row>
    <row r="89" spans="2:31" ht="15" customHeight="1">
      <c r="B89" s="363" t="s">
        <v>271</v>
      </c>
      <c r="C89" s="376"/>
      <c r="D89" s="225"/>
      <c r="E89" s="229"/>
      <c r="F89" s="369"/>
      <c r="G89" s="225"/>
      <c r="H89" s="229"/>
      <c r="I89" s="369"/>
      <c r="J89" s="225"/>
      <c r="K89" s="229"/>
      <c r="L89" s="369"/>
      <c r="M89" s="225"/>
      <c r="N89" s="229"/>
      <c r="O89" s="369"/>
      <c r="P89" s="225"/>
      <c r="Q89" s="229"/>
      <c r="R89" s="369"/>
      <c r="S89" s="762"/>
      <c r="T89" s="473"/>
      <c r="U89" s="493"/>
      <c r="V89" s="41"/>
      <c r="W89" s="51"/>
      <c r="X89" s="51"/>
      <c r="Y89" s="51"/>
      <c r="Z89" s="51"/>
      <c r="AA89" s="51"/>
      <c r="AB89" s="51"/>
      <c r="AC89" s="51"/>
      <c r="AD89" s="51"/>
    </row>
    <row r="90" spans="2:31" ht="15" customHeight="1">
      <c r="B90" s="364" t="s">
        <v>272</v>
      </c>
      <c r="C90" s="375" t="s">
        <v>260</v>
      </c>
      <c r="D90" s="549">
        <v>402.44910152360308</v>
      </c>
      <c r="E90" s="229">
        <v>442.83587360244286</v>
      </c>
      <c r="F90" s="369">
        <v>455.80768759327071</v>
      </c>
      <c r="G90" s="549">
        <v>134.51277071979769</v>
      </c>
      <c r="H90" s="229">
        <v>128.0761448434717</v>
      </c>
      <c r="I90" s="369">
        <v>117.68028366818002</v>
      </c>
      <c r="J90" s="549">
        <v>17.744046332374186</v>
      </c>
      <c r="K90" s="229">
        <v>30.894192365236119</v>
      </c>
      <c r="L90" s="369">
        <v>18.546168536669605</v>
      </c>
      <c r="M90" s="549">
        <v>18.331310621160636</v>
      </c>
      <c r="N90" s="229">
        <v>18.113319185024103</v>
      </c>
      <c r="O90" s="369">
        <v>19.511133170893579</v>
      </c>
      <c r="P90" s="549">
        <v>573.03722919693575</v>
      </c>
      <c r="Q90" s="229">
        <v>619.9195299961749</v>
      </c>
      <c r="R90" s="369">
        <v>611.54527296901404</v>
      </c>
      <c r="S90" s="759">
        <v>-1.3508619461001093E-2</v>
      </c>
      <c r="T90" s="473"/>
      <c r="U90" s="785"/>
      <c r="V90" s="45"/>
      <c r="W90" s="785"/>
      <c r="X90" s="51"/>
      <c r="Y90" s="51"/>
      <c r="Z90" s="51"/>
      <c r="AA90" s="51"/>
      <c r="AB90" s="51"/>
      <c r="AC90" s="51"/>
      <c r="AD90" s="51"/>
    </row>
    <row r="91" spans="2:31" ht="15" customHeight="1">
      <c r="B91" s="364" t="s">
        <v>273</v>
      </c>
      <c r="C91" s="375" t="s">
        <v>260</v>
      </c>
      <c r="D91" s="549">
        <v>1062.2080000000001</v>
      </c>
      <c r="E91" s="229">
        <v>1186.8530000000001</v>
      </c>
      <c r="F91" s="369">
        <v>981.798</v>
      </c>
      <c r="G91" s="549">
        <v>469.08600000000001</v>
      </c>
      <c r="H91" s="229">
        <v>827.79399999999998</v>
      </c>
      <c r="I91" s="369">
        <v>583.68399999999997</v>
      </c>
      <c r="J91" s="549">
        <v>1257.915</v>
      </c>
      <c r="K91" s="229">
        <v>1289.2909999999999</v>
      </c>
      <c r="L91" s="369">
        <v>615.26099999999997</v>
      </c>
      <c r="M91" s="549">
        <v>1122.15399</v>
      </c>
      <c r="N91" s="229">
        <v>1287.0516</v>
      </c>
      <c r="O91" s="369">
        <v>678.95100000000002</v>
      </c>
      <c r="P91" s="549">
        <v>3911.3629900000001</v>
      </c>
      <c r="Q91" s="229">
        <v>4590.9895999999999</v>
      </c>
      <c r="R91" s="369">
        <v>2859.694</v>
      </c>
      <c r="S91" s="759">
        <v>-0.37710727987708792</v>
      </c>
      <c r="T91" s="473"/>
      <c r="U91" s="503"/>
      <c r="V91" s="41"/>
      <c r="W91" s="51"/>
      <c r="X91" s="51"/>
      <c r="Y91" s="51"/>
      <c r="Z91" s="51"/>
      <c r="AA91" s="51"/>
      <c r="AB91" s="51"/>
      <c r="AC91" s="51"/>
      <c r="AD91" s="51"/>
    </row>
    <row r="92" spans="2:31" ht="15" customHeight="1">
      <c r="B92" s="364" t="s">
        <v>274</v>
      </c>
      <c r="C92" s="375" t="s">
        <v>260</v>
      </c>
      <c r="D92" s="549">
        <v>2236.2209870399956</v>
      </c>
      <c r="E92" s="229">
        <v>2417.4348593459981</v>
      </c>
      <c r="F92" s="369">
        <v>2532.0646876059968</v>
      </c>
      <c r="G92" s="549">
        <v>568.20940927100025</v>
      </c>
      <c r="H92" s="229">
        <v>564.82355918500025</v>
      </c>
      <c r="I92" s="369">
        <v>391.70484368800027</v>
      </c>
      <c r="J92" s="549">
        <v>62.847279573000016</v>
      </c>
      <c r="K92" s="229">
        <v>65.373108135000024</v>
      </c>
      <c r="L92" s="369">
        <v>63.813678081000013</v>
      </c>
      <c r="M92" s="549">
        <v>186.21594310099997</v>
      </c>
      <c r="N92" s="229">
        <v>205.23565787500004</v>
      </c>
      <c r="O92" s="369">
        <v>207.02357291700005</v>
      </c>
      <c r="P92" s="549">
        <v>3053.493618985</v>
      </c>
      <c r="Q92" s="229">
        <v>3252.8671845409981</v>
      </c>
      <c r="R92" s="369">
        <v>3194.6067822919999</v>
      </c>
      <c r="S92" s="759">
        <v>-1.7910476802089858E-2</v>
      </c>
      <c r="T92" s="786"/>
      <c r="U92" s="503"/>
      <c r="V92" s="45"/>
      <c r="W92" s="778"/>
      <c r="X92" s="51"/>
      <c r="Y92" s="51"/>
      <c r="Z92" s="51"/>
      <c r="AA92" s="51"/>
      <c r="AB92" s="51"/>
      <c r="AC92" s="51"/>
      <c r="AD92" s="51"/>
    </row>
    <row r="93" spans="2:31" ht="15" customHeight="1">
      <c r="B93" s="364" t="s">
        <v>275</v>
      </c>
      <c r="C93" s="375" t="s">
        <v>260</v>
      </c>
      <c r="D93" s="549">
        <v>553.64110499129742</v>
      </c>
      <c r="E93" s="229">
        <v>673.34614313568056</v>
      </c>
      <c r="F93" s="369">
        <v>564.32497585197325</v>
      </c>
      <c r="G93" s="549">
        <v>230.89887137029984</v>
      </c>
      <c r="H93" s="229">
        <v>255.76268397033354</v>
      </c>
      <c r="I93" s="369">
        <v>258.91378289023248</v>
      </c>
      <c r="J93" s="549">
        <v>0</v>
      </c>
      <c r="K93" s="229">
        <v>0</v>
      </c>
      <c r="L93" s="369">
        <v>0</v>
      </c>
      <c r="M93" s="549">
        <v>82.425275179593996</v>
      </c>
      <c r="N93" s="229">
        <v>90.699586749024746</v>
      </c>
      <c r="O93" s="369">
        <v>90.882475553560042</v>
      </c>
      <c r="P93" s="549">
        <v>866.96525154119149</v>
      </c>
      <c r="Q93" s="229">
        <v>1019.8084138550388</v>
      </c>
      <c r="R93" s="369">
        <v>914.12123429576604</v>
      </c>
      <c r="S93" s="759">
        <v>-0.10363434751411645</v>
      </c>
      <c r="T93" s="786"/>
      <c r="U93" s="493"/>
      <c r="V93" s="45"/>
      <c r="W93" s="51"/>
      <c r="X93" s="51"/>
      <c r="Y93" s="51"/>
      <c r="Z93" s="51"/>
      <c r="AA93" s="51"/>
      <c r="AB93" s="51"/>
      <c r="AC93" s="51"/>
      <c r="AD93" s="51"/>
    </row>
    <row r="94" spans="2:31" ht="30" customHeight="1">
      <c r="B94" s="462" t="s">
        <v>276</v>
      </c>
      <c r="C94" s="375" t="s">
        <v>260</v>
      </c>
      <c r="D94" s="549">
        <v>1639.7922019600003</v>
      </c>
      <c r="E94" s="229">
        <v>3716.1611109540008</v>
      </c>
      <c r="F94" s="369">
        <v>3445.432213514001</v>
      </c>
      <c r="G94" s="549">
        <v>23.479356111999998</v>
      </c>
      <c r="H94" s="229">
        <v>23.208733823999999</v>
      </c>
      <c r="I94" s="369">
        <v>23.908862345000006</v>
      </c>
      <c r="J94" s="549">
        <v>3.8153766840000003</v>
      </c>
      <c r="K94" s="229">
        <v>4.2829645109999994</v>
      </c>
      <c r="L94" s="369">
        <v>7.1166183899999984</v>
      </c>
      <c r="M94" s="549">
        <v>34.604893799999999</v>
      </c>
      <c r="N94" s="229">
        <v>31.764378599999993</v>
      </c>
      <c r="O94" s="369">
        <v>35.322626400000011</v>
      </c>
      <c r="P94" s="549">
        <v>1701.6918285560002</v>
      </c>
      <c r="Q94" s="229">
        <v>3775.4171878890011</v>
      </c>
      <c r="R94" s="369">
        <v>3511.7803206490007</v>
      </c>
      <c r="S94" s="759">
        <v>-6.9829863593806205E-2</v>
      </c>
      <c r="T94" s="473"/>
      <c r="U94" s="493"/>
      <c r="V94" s="41"/>
      <c r="W94" s="51"/>
      <c r="X94" s="51"/>
      <c r="Y94" s="51"/>
      <c r="Z94" s="51"/>
      <c r="AA94" s="51"/>
      <c r="AB94" s="51"/>
      <c r="AC94" s="51"/>
      <c r="AD94" s="51"/>
    </row>
    <row r="95" spans="2:31" ht="30" customHeight="1">
      <c r="B95" s="462" t="s">
        <v>277</v>
      </c>
      <c r="C95" s="375" t="s">
        <v>260</v>
      </c>
      <c r="D95" s="549">
        <v>64.460830000000001</v>
      </c>
      <c r="E95" s="229">
        <v>25.700140000000001</v>
      </c>
      <c r="F95" s="369">
        <v>0</v>
      </c>
      <c r="G95" s="549">
        <v>0</v>
      </c>
      <c r="H95" s="229">
        <v>0</v>
      </c>
      <c r="I95" s="369">
        <v>0</v>
      </c>
      <c r="J95" s="549">
        <v>0</v>
      </c>
      <c r="K95" s="229">
        <v>0</v>
      </c>
      <c r="L95" s="369">
        <v>0</v>
      </c>
      <c r="M95" s="549">
        <v>555.16200000000003</v>
      </c>
      <c r="N95" s="229">
        <v>682.59799999999996</v>
      </c>
      <c r="O95" s="369">
        <v>370</v>
      </c>
      <c r="P95" s="549">
        <v>619.62282999999991</v>
      </c>
      <c r="Q95" s="229">
        <v>708.29813999999999</v>
      </c>
      <c r="R95" s="369">
        <v>370</v>
      </c>
      <c r="S95" s="759">
        <v>-0.47762110458175139</v>
      </c>
      <c r="T95" s="473"/>
      <c r="U95" s="493"/>
      <c r="V95" s="41"/>
      <c r="W95" s="51"/>
      <c r="X95" s="51"/>
      <c r="Y95" s="51"/>
      <c r="Z95" s="51"/>
      <c r="AA95" s="51"/>
      <c r="AB95" s="51"/>
      <c r="AC95" s="51"/>
      <c r="AD95" s="51"/>
    </row>
    <row r="96" spans="2:31" ht="15" customHeight="1">
      <c r="C96" s="52"/>
      <c r="D96" s="52"/>
      <c r="E96" s="52"/>
      <c r="F96" s="52"/>
      <c r="G96" s="52"/>
      <c r="H96" s="52"/>
      <c r="I96" s="52"/>
      <c r="J96" s="52"/>
      <c r="K96" s="52"/>
      <c r="L96" s="52"/>
      <c r="M96" s="52"/>
      <c r="N96" s="52"/>
      <c r="O96" s="52"/>
      <c r="P96" s="52"/>
      <c r="Q96" s="52"/>
      <c r="R96" s="52"/>
      <c r="T96" s="473"/>
      <c r="U96" s="493"/>
      <c r="V96" s="51"/>
      <c r="W96" s="51"/>
      <c r="X96" s="51"/>
      <c r="Y96" s="51"/>
      <c r="Z96" s="51"/>
      <c r="AA96" s="51"/>
      <c r="AB96" s="51"/>
      <c r="AC96" s="51"/>
      <c r="AD96" s="51"/>
      <c r="AE96" s="51"/>
    </row>
    <row r="97" spans="1:31" ht="15" customHeight="1">
      <c r="C97" s="52"/>
      <c r="T97" s="473"/>
      <c r="U97" s="493"/>
      <c r="V97" s="51"/>
      <c r="W97" s="51"/>
      <c r="X97" s="51"/>
      <c r="Y97" s="51"/>
      <c r="Z97" s="51"/>
      <c r="AA97" s="51"/>
      <c r="AB97" s="51"/>
      <c r="AC97" s="51"/>
      <c r="AD97" s="51"/>
      <c r="AE97" s="51"/>
    </row>
    <row r="98" spans="1:31" s="71" customFormat="1" ht="20.100000000000001" customHeight="1">
      <c r="A98" s="77"/>
      <c r="B98" s="964" t="s">
        <v>47</v>
      </c>
      <c r="C98" s="964"/>
      <c r="D98" s="964"/>
      <c r="E98" s="964"/>
      <c r="F98" s="964"/>
      <c r="G98" s="964"/>
      <c r="H98" s="964"/>
      <c r="I98" s="964"/>
      <c r="J98" s="964"/>
      <c r="K98" s="964"/>
      <c r="L98" s="964"/>
      <c r="M98" s="964"/>
      <c r="N98" s="964"/>
      <c r="O98" s="964"/>
      <c r="P98" s="964"/>
      <c r="Q98" s="964"/>
      <c r="R98" s="964"/>
      <c r="S98" s="964"/>
      <c r="T98" s="473"/>
      <c r="U98" s="493"/>
    </row>
    <row r="99" spans="1:31" s="51" customFormat="1" ht="15" customHeight="1">
      <c r="A99" s="77"/>
      <c r="B99" s="962" t="s">
        <v>29</v>
      </c>
      <c r="C99" s="652" t="s">
        <v>209</v>
      </c>
      <c r="D99" s="960" t="s">
        <v>88</v>
      </c>
      <c r="E99" s="960"/>
      <c r="F99" s="961"/>
      <c r="G99" s="960" t="s">
        <v>89</v>
      </c>
      <c r="H99" s="960"/>
      <c r="I99" s="961"/>
      <c r="J99" s="960" t="s">
        <v>90</v>
      </c>
      <c r="K99" s="960"/>
      <c r="L99" s="961"/>
      <c r="M99" s="960" t="s">
        <v>91</v>
      </c>
      <c r="N99" s="960"/>
      <c r="O99" s="961"/>
      <c r="P99" s="960" t="s">
        <v>92</v>
      </c>
      <c r="Q99" s="960"/>
      <c r="R99" s="961"/>
      <c r="S99" s="101" t="s">
        <v>210</v>
      </c>
      <c r="T99" s="473"/>
      <c r="U99" s="493"/>
    </row>
    <row r="100" spans="1:31" s="8" customFormat="1" ht="15" customHeight="1">
      <c r="A100" s="77"/>
      <c r="B100" s="963"/>
      <c r="C100" s="102"/>
      <c r="D100" s="232">
        <v>2023</v>
      </c>
      <c r="E100" s="232">
        <v>2024</v>
      </c>
      <c r="F100" s="233">
        <v>2025</v>
      </c>
      <c r="G100" s="232">
        <v>2023</v>
      </c>
      <c r="H100" s="232">
        <v>2024</v>
      </c>
      <c r="I100" s="233">
        <v>2025</v>
      </c>
      <c r="J100" s="232">
        <v>2023</v>
      </c>
      <c r="K100" s="232">
        <v>2024</v>
      </c>
      <c r="L100" s="233">
        <v>2025</v>
      </c>
      <c r="M100" s="232">
        <v>2023</v>
      </c>
      <c r="N100" s="232">
        <v>2024</v>
      </c>
      <c r="O100" s="233">
        <v>2025</v>
      </c>
      <c r="P100" s="232">
        <v>2023</v>
      </c>
      <c r="Q100" s="232">
        <v>2024</v>
      </c>
      <c r="R100" s="233">
        <v>2025</v>
      </c>
      <c r="S100" s="234" t="s">
        <v>211</v>
      </c>
      <c r="T100" s="473"/>
      <c r="U100" s="493"/>
    </row>
    <row r="101" spans="1:31" ht="15" customHeight="1">
      <c r="B101" s="355" t="s">
        <v>278</v>
      </c>
      <c r="C101" s="375" t="s">
        <v>279</v>
      </c>
      <c r="D101" s="235">
        <v>28272.94</v>
      </c>
      <c r="E101" s="229">
        <v>33047.199999999997</v>
      </c>
      <c r="F101" s="372">
        <v>31071.759999999998</v>
      </c>
      <c r="G101" s="235">
        <v>6590.57</v>
      </c>
      <c r="H101" s="229">
        <v>9386.4500000000007</v>
      </c>
      <c r="I101" s="372">
        <v>10124.83</v>
      </c>
      <c r="J101" s="235">
        <v>5006.6899999999996</v>
      </c>
      <c r="K101" s="229">
        <v>3507.26</v>
      </c>
      <c r="L101" s="372">
        <v>3719.8</v>
      </c>
      <c r="M101" s="235">
        <v>11488.67</v>
      </c>
      <c r="N101" s="229">
        <v>10992.28</v>
      </c>
      <c r="O101" s="372">
        <v>10901.61</v>
      </c>
      <c r="P101" s="235">
        <v>51358.869999999995</v>
      </c>
      <c r="Q101" s="229">
        <v>56933.189999999995</v>
      </c>
      <c r="R101" s="372">
        <v>55818</v>
      </c>
      <c r="S101" s="374">
        <v>-1.9587695683308721E-2</v>
      </c>
      <c r="T101" s="473"/>
      <c r="U101" s="493"/>
      <c r="V101" s="45"/>
      <c r="W101" s="51"/>
      <c r="X101" s="51"/>
      <c r="Y101" s="51"/>
      <c r="Z101" s="51"/>
      <c r="AA101" s="51"/>
      <c r="AB101" s="51"/>
      <c r="AC101" s="51"/>
      <c r="AD101" s="51"/>
    </row>
    <row r="102" spans="1:31" ht="15" customHeight="1">
      <c r="B102" s="364" t="s">
        <v>280</v>
      </c>
      <c r="C102" s="375" t="s">
        <v>279</v>
      </c>
      <c r="D102" s="235">
        <v>25736.94</v>
      </c>
      <c r="E102" s="229">
        <v>30888.199999999997</v>
      </c>
      <c r="F102" s="372">
        <v>29129.759999999998</v>
      </c>
      <c r="G102" s="235">
        <v>6370.21</v>
      </c>
      <c r="H102" s="229">
        <v>9143.7800000000007</v>
      </c>
      <c r="I102" s="372">
        <v>9933.23</v>
      </c>
      <c r="J102" s="235">
        <v>4286.6899999999996</v>
      </c>
      <c r="K102" s="229">
        <v>2787.26</v>
      </c>
      <c r="L102" s="372">
        <v>2999.8</v>
      </c>
      <c r="M102" s="235">
        <v>11425.67</v>
      </c>
      <c r="N102" s="229">
        <v>10954.28</v>
      </c>
      <c r="O102" s="372">
        <v>10851.61</v>
      </c>
      <c r="P102" s="235">
        <v>47819.509999999995</v>
      </c>
      <c r="Q102" s="229">
        <v>53773.52</v>
      </c>
      <c r="R102" s="372">
        <v>52914.400000000001</v>
      </c>
      <c r="S102" s="374">
        <v>-1.5976636827940507E-2</v>
      </c>
      <c r="T102" s="473"/>
      <c r="U102" s="493"/>
      <c r="V102" s="45"/>
      <c r="W102" s="51"/>
      <c r="X102" s="51"/>
      <c r="Y102" s="51"/>
      <c r="Z102" s="51"/>
      <c r="AA102" s="51"/>
      <c r="AB102" s="51"/>
      <c r="AC102" s="51"/>
      <c r="AD102" s="51"/>
    </row>
    <row r="103" spans="1:31" ht="15" customHeight="1">
      <c r="B103" s="364" t="s">
        <v>281</v>
      </c>
      <c r="C103" s="375" t="s">
        <v>279</v>
      </c>
      <c r="D103" s="235">
        <v>2536</v>
      </c>
      <c r="E103" s="229">
        <v>2159</v>
      </c>
      <c r="F103" s="372">
        <v>1942</v>
      </c>
      <c r="G103" s="235">
        <v>220.36</v>
      </c>
      <c r="H103" s="229">
        <v>242.67000000000002</v>
      </c>
      <c r="I103" s="372">
        <v>191.59999999999997</v>
      </c>
      <c r="J103" s="235">
        <v>720</v>
      </c>
      <c r="K103" s="229">
        <v>720</v>
      </c>
      <c r="L103" s="372">
        <v>720</v>
      </c>
      <c r="M103" s="235">
        <v>63</v>
      </c>
      <c r="N103" s="229">
        <v>38</v>
      </c>
      <c r="O103" s="372">
        <v>50</v>
      </c>
      <c r="P103" s="235">
        <v>3539.36</v>
      </c>
      <c r="Q103" s="229">
        <v>3159.67</v>
      </c>
      <c r="R103" s="372">
        <v>2903.6</v>
      </c>
      <c r="S103" s="374">
        <v>-8.1043273506410524E-2</v>
      </c>
      <c r="T103" s="473"/>
      <c r="U103" s="493"/>
      <c r="V103" s="45"/>
      <c r="W103" s="51"/>
      <c r="X103" s="51"/>
      <c r="Y103" s="51"/>
      <c r="Z103" s="51"/>
      <c r="AA103" s="51"/>
      <c r="AB103" s="51"/>
      <c r="AC103" s="51"/>
      <c r="AD103" s="51"/>
    </row>
    <row r="104" spans="1:31" ht="14.65" customHeight="1">
      <c r="B104" s="970" t="s">
        <v>282</v>
      </c>
      <c r="C104" s="375" t="s">
        <v>283</v>
      </c>
      <c r="D104" s="235">
        <v>12.897112336981712</v>
      </c>
      <c r="E104" s="229">
        <v>13.309863403283488</v>
      </c>
      <c r="F104" s="372">
        <v>11.496131419268906</v>
      </c>
      <c r="G104" s="235">
        <v>8.8623871079937402</v>
      </c>
      <c r="H104" s="229">
        <v>10.455241991963618</v>
      </c>
      <c r="I104" s="372">
        <v>10.645540883053231</v>
      </c>
      <c r="J104" s="235">
        <v>12.200481470501035</v>
      </c>
      <c r="K104" s="229">
        <v>7.7356738941890724</v>
      </c>
      <c r="L104" s="372">
        <v>8.1668322829179321</v>
      </c>
      <c r="M104" s="235">
        <v>16.702405200222199</v>
      </c>
      <c r="N104" s="229">
        <v>13.878254810357113</v>
      </c>
      <c r="O104" s="372">
        <v>13.247335412035795</v>
      </c>
      <c r="P104" s="235">
        <v>12.75262598914202</v>
      </c>
      <c r="Q104" s="229">
        <v>12.376269667024493</v>
      </c>
      <c r="R104" s="372">
        <v>11.371047071167359</v>
      </c>
      <c r="S104" s="374">
        <v>-8.1221775454316691E-2</v>
      </c>
      <c r="T104" s="780"/>
      <c r="U104" s="493"/>
      <c r="V104" s="45"/>
      <c r="W104" s="51"/>
      <c r="X104" s="51"/>
      <c r="Y104" s="51"/>
      <c r="Z104" s="51"/>
      <c r="AA104" s="51"/>
      <c r="AB104" s="51"/>
      <c r="AC104" s="51"/>
      <c r="AD104" s="51"/>
    </row>
    <row r="105" spans="1:31" ht="15" customHeight="1">
      <c r="B105" s="970"/>
      <c r="C105" s="375" t="s">
        <v>284</v>
      </c>
      <c r="D105" s="764">
        <v>0.4624777504952145</v>
      </c>
      <c r="E105" s="765">
        <v>0.51537382352409533</v>
      </c>
      <c r="F105" s="766">
        <v>0.44868514184932579</v>
      </c>
      <c r="G105" s="764">
        <v>0.34511317524083296</v>
      </c>
      <c r="H105" s="765">
        <v>0.44502974885843993</v>
      </c>
      <c r="I105" s="766">
        <v>0.49721720237580519</v>
      </c>
      <c r="J105" s="764">
        <v>0.72058713523626672</v>
      </c>
      <c r="K105" s="765">
        <v>0.4916390644030606</v>
      </c>
      <c r="L105" s="766">
        <v>0.40201377659051718</v>
      </c>
      <c r="M105" s="764">
        <v>0.68725255847469557</v>
      </c>
      <c r="N105" s="765">
        <v>0.65814661422242871</v>
      </c>
      <c r="O105" s="766">
        <v>0.57672951997181077</v>
      </c>
      <c r="P105" s="764">
        <v>0.4946037696564648</v>
      </c>
      <c r="Q105" s="765">
        <v>0.5231218690561954</v>
      </c>
      <c r="R105" s="766">
        <v>0.47594373153680836</v>
      </c>
      <c r="S105" s="374">
        <v>-9.0185748885828018E-2</v>
      </c>
      <c r="T105" s="473"/>
      <c r="U105" s="493"/>
      <c r="V105" s="45"/>
      <c r="W105" s="51"/>
      <c r="X105" s="51"/>
      <c r="Y105" s="51"/>
      <c r="Z105" s="51"/>
      <c r="AA105" s="51"/>
      <c r="AB105" s="51"/>
      <c r="AC105" s="51"/>
      <c r="AD105" s="51"/>
    </row>
    <row r="106" spans="1:31" ht="15" customHeight="1">
      <c r="B106" s="361" t="s">
        <v>285</v>
      </c>
      <c r="C106" s="375" t="s">
        <v>248</v>
      </c>
      <c r="D106" s="767">
        <v>1</v>
      </c>
      <c r="E106" s="767">
        <v>1</v>
      </c>
      <c r="F106" s="768">
        <v>1</v>
      </c>
      <c r="G106" s="767">
        <v>0.98597109976830533</v>
      </c>
      <c r="H106" s="767">
        <v>0.98911464930831139</v>
      </c>
      <c r="I106" s="768">
        <v>0.97202257716919682</v>
      </c>
      <c r="J106" s="767">
        <v>1</v>
      </c>
      <c r="K106" s="767">
        <v>1</v>
      </c>
      <c r="L106" s="768">
        <v>1</v>
      </c>
      <c r="M106" s="767">
        <v>1</v>
      </c>
      <c r="N106" s="767">
        <v>1</v>
      </c>
      <c r="O106" s="768">
        <v>1</v>
      </c>
      <c r="P106" s="767">
        <v>0.99855507498509999</v>
      </c>
      <c r="Q106" s="767">
        <v>0.99849474796687132</v>
      </c>
      <c r="R106" s="768">
        <v>0.99608429323874015</v>
      </c>
      <c r="S106" s="373">
        <v>-2.4140885398138802E-3</v>
      </c>
      <c r="T106" s="473"/>
      <c r="U106" s="493"/>
      <c r="V106" s="45"/>
      <c r="W106" s="51"/>
      <c r="X106" s="51"/>
      <c r="Y106" s="51"/>
      <c r="Z106" s="51"/>
      <c r="AA106" s="51"/>
      <c r="AB106" s="51"/>
      <c r="AC106" s="51"/>
      <c r="AD106" s="51"/>
    </row>
    <row r="107" spans="1:31" ht="15" customHeight="1">
      <c r="B107" s="362" t="s">
        <v>286</v>
      </c>
      <c r="C107" s="375" t="s">
        <v>248</v>
      </c>
      <c r="D107" s="767">
        <v>0</v>
      </c>
      <c r="E107" s="769">
        <v>0</v>
      </c>
      <c r="F107" s="768">
        <v>0</v>
      </c>
      <c r="G107" s="767">
        <v>1.4028900231694681E-2</v>
      </c>
      <c r="H107" s="769">
        <v>1.088535069168855E-2</v>
      </c>
      <c r="I107" s="768">
        <v>2.7977422830803081E-2</v>
      </c>
      <c r="J107" s="767">
        <v>0</v>
      </c>
      <c r="K107" s="769">
        <v>0</v>
      </c>
      <c r="L107" s="768">
        <v>0</v>
      </c>
      <c r="M107" s="767">
        <v>0</v>
      </c>
      <c r="N107" s="769">
        <v>0</v>
      </c>
      <c r="O107" s="768">
        <v>0</v>
      </c>
      <c r="P107" s="767">
        <v>1.444925014900055E-3</v>
      </c>
      <c r="Q107" s="769">
        <v>1.5052520331286553E-3</v>
      </c>
      <c r="R107" s="768">
        <v>3.9157067612598092E-3</v>
      </c>
      <c r="S107" s="373">
        <v>1.6013628781626963</v>
      </c>
      <c r="T107" s="473"/>
      <c r="U107" s="493"/>
      <c r="V107" s="45"/>
      <c r="W107" s="51"/>
      <c r="X107" s="51"/>
      <c r="Y107" s="51"/>
      <c r="Z107" s="51"/>
      <c r="AA107" s="51"/>
      <c r="AB107" s="51"/>
      <c r="AC107" s="51"/>
      <c r="AD107" s="51"/>
    </row>
    <row r="108" spans="1:31" ht="15" customHeight="1">
      <c r="C108" s="52"/>
      <c r="T108" s="473"/>
      <c r="U108" s="493"/>
      <c r="V108" s="51"/>
      <c r="W108" s="51"/>
      <c r="X108" s="51"/>
      <c r="Y108" s="51"/>
      <c r="Z108" s="51"/>
      <c r="AA108" s="51"/>
      <c r="AB108" s="51"/>
      <c r="AC108" s="51"/>
      <c r="AD108" s="51"/>
    </row>
    <row r="109" spans="1:31" ht="15" customHeight="1">
      <c r="C109" s="52"/>
      <c r="T109" s="473"/>
      <c r="U109" s="493"/>
    </row>
    <row r="110" spans="1:31" s="71" customFormat="1" ht="20.100000000000001" customHeight="1">
      <c r="A110" s="77"/>
      <c r="B110" s="964" t="s">
        <v>48</v>
      </c>
      <c r="C110" s="964"/>
      <c r="D110" s="964"/>
      <c r="E110" s="964"/>
      <c r="F110" s="964"/>
      <c r="G110" s="964"/>
      <c r="H110" s="964"/>
      <c r="I110" s="964"/>
      <c r="J110" s="964"/>
      <c r="K110" s="964"/>
      <c r="L110" s="964"/>
      <c r="M110" s="964"/>
      <c r="N110" s="964"/>
      <c r="O110" s="964"/>
      <c r="P110" s="964"/>
      <c r="Q110" s="964"/>
      <c r="R110" s="964"/>
      <c r="S110" s="964"/>
      <c r="T110" s="473"/>
      <c r="U110" s="493"/>
    </row>
    <row r="111" spans="1:31" s="51" customFormat="1" ht="15" customHeight="1">
      <c r="A111" s="77"/>
      <c r="B111" s="962" t="s">
        <v>29</v>
      </c>
      <c r="C111" s="652" t="s">
        <v>209</v>
      </c>
      <c r="D111" s="960" t="s">
        <v>88</v>
      </c>
      <c r="E111" s="960"/>
      <c r="F111" s="961"/>
      <c r="G111" s="960" t="s">
        <v>89</v>
      </c>
      <c r="H111" s="960"/>
      <c r="I111" s="961"/>
      <c r="J111" s="960" t="s">
        <v>90</v>
      </c>
      <c r="K111" s="960"/>
      <c r="L111" s="961"/>
      <c r="M111" s="960" t="s">
        <v>91</v>
      </c>
      <c r="N111" s="960"/>
      <c r="O111" s="961"/>
      <c r="P111" s="960" t="s">
        <v>92</v>
      </c>
      <c r="Q111" s="960"/>
      <c r="R111" s="961"/>
      <c r="S111" s="101" t="s">
        <v>210</v>
      </c>
      <c r="T111" s="473"/>
      <c r="U111" s="493"/>
      <c r="V111" s="77"/>
      <c r="W111" s="77"/>
      <c r="X111" s="77"/>
      <c r="Y111" s="77"/>
      <c r="Z111" s="77"/>
      <c r="AA111" s="77"/>
      <c r="AB111" s="77"/>
      <c r="AC111" s="77"/>
      <c r="AD111" s="77"/>
    </row>
    <row r="112" spans="1:31" s="8" customFormat="1" ht="15" customHeight="1">
      <c r="A112" s="77"/>
      <c r="B112" s="963"/>
      <c r="C112" s="102"/>
      <c r="D112" s="232">
        <v>2023</v>
      </c>
      <c r="E112" s="232">
        <v>2024</v>
      </c>
      <c r="F112" s="233">
        <v>2025</v>
      </c>
      <c r="G112" s="232">
        <v>2023</v>
      </c>
      <c r="H112" s="232">
        <v>2024</v>
      </c>
      <c r="I112" s="233">
        <v>2025</v>
      </c>
      <c r="J112" s="232">
        <v>2023</v>
      </c>
      <c r="K112" s="232">
        <v>2024</v>
      </c>
      <c r="L112" s="233">
        <v>2025</v>
      </c>
      <c r="M112" s="232">
        <v>2023</v>
      </c>
      <c r="N112" s="232">
        <v>2024</v>
      </c>
      <c r="O112" s="233">
        <v>2025</v>
      </c>
      <c r="P112" s="232">
        <v>2023</v>
      </c>
      <c r="Q112" s="232">
        <v>2024</v>
      </c>
      <c r="R112" s="233">
        <v>2025</v>
      </c>
      <c r="S112" s="234" t="s">
        <v>211</v>
      </c>
      <c r="T112" s="473"/>
      <c r="U112" s="493"/>
      <c r="V112" s="95"/>
      <c r="W112" s="95"/>
      <c r="X112" s="95"/>
      <c r="Y112" s="95"/>
      <c r="Z112" s="95"/>
      <c r="AA112" s="95"/>
      <c r="AB112" s="95"/>
      <c r="AC112" s="95"/>
      <c r="AD112" s="95"/>
    </row>
    <row r="113" spans="1:30" ht="15" customHeight="1">
      <c r="B113" s="355" t="s">
        <v>287</v>
      </c>
      <c r="C113" s="375" t="s">
        <v>288</v>
      </c>
      <c r="D113" s="235">
        <v>23.08473</v>
      </c>
      <c r="E113" s="229">
        <v>23.9313</v>
      </c>
      <c r="F113" s="372">
        <v>25.7</v>
      </c>
      <c r="G113" s="235">
        <v>5.79467</v>
      </c>
      <c r="H113" s="229">
        <v>5.5008400000000002</v>
      </c>
      <c r="I113" s="372">
        <v>5.8</v>
      </c>
      <c r="J113" s="235">
        <v>0.53054000000000001</v>
      </c>
      <c r="K113" s="229">
        <v>0.63978999999999997</v>
      </c>
      <c r="L113" s="372">
        <v>0.63978999999999997</v>
      </c>
      <c r="M113" s="235">
        <v>1.3450899999999999</v>
      </c>
      <c r="N113" s="229">
        <v>3.7680100000000003</v>
      </c>
      <c r="O113" s="372">
        <v>4.5999999999999996</v>
      </c>
      <c r="P113" s="235">
        <v>30.755029999999998</v>
      </c>
      <c r="Q113" s="229">
        <v>33.839940000000006</v>
      </c>
      <c r="R113" s="372">
        <v>36.700000000000003</v>
      </c>
      <c r="S113" s="373">
        <v>0.09</v>
      </c>
      <c r="T113" s="473"/>
      <c r="U113" s="493"/>
      <c r="V113" s="45"/>
      <c r="W113" s="51"/>
      <c r="X113" s="51"/>
      <c r="Y113" s="51"/>
      <c r="Z113" s="51"/>
      <c r="AA113" s="51"/>
      <c r="AB113" s="51"/>
      <c r="AC113" s="51"/>
      <c r="AD113" s="51"/>
    </row>
    <row r="114" spans="1:30" ht="15" customHeight="1">
      <c r="B114" s="361" t="s">
        <v>289</v>
      </c>
      <c r="C114" s="375" t="s">
        <v>290</v>
      </c>
      <c r="D114" s="235">
        <v>11.568055723753169</v>
      </c>
      <c r="E114" s="229">
        <v>10.314326351176623</v>
      </c>
      <c r="F114" s="372">
        <v>10.1</v>
      </c>
      <c r="G114" s="235">
        <v>8.0616822213205044</v>
      </c>
      <c r="H114" s="229">
        <v>6.2898072087334933</v>
      </c>
      <c r="I114" s="372">
        <v>6.3</v>
      </c>
      <c r="J114" s="235">
        <v>1.5099863622887635</v>
      </c>
      <c r="K114" s="229">
        <v>1.7756530789245446</v>
      </c>
      <c r="L114" s="372">
        <v>1.7</v>
      </c>
      <c r="M114" s="235">
        <v>1.9662950365945169</v>
      </c>
      <c r="N114" s="229">
        <v>4.7737873149101278</v>
      </c>
      <c r="O114" s="372">
        <v>5.6</v>
      </c>
      <c r="P114" s="235">
        <v>8.2018279751265233</v>
      </c>
      <c r="Q114" s="229">
        <v>7.789343611213468</v>
      </c>
      <c r="R114" s="372">
        <v>7.9</v>
      </c>
      <c r="S114" s="373">
        <v>0.01</v>
      </c>
      <c r="T114" s="473"/>
      <c r="U114" s="493"/>
      <c r="V114" s="45"/>
      <c r="W114" s="51"/>
      <c r="X114" s="51"/>
      <c r="Y114" s="51"/>
      <c r="Z114" s="51"/>
      <c r="AA114" s="51"/>
      <c r="AB114" s="51"/>
      <c r="AC114" s="51"/>
      <c r="AD114" s="51"/>
    </row>
    <row r="115" spans="1:30" ht="15" customHeight="1">
      <c r="B115" s="365" t="s">
        <v>291</v>
      </c>
      <c r="C115" s="375" t="s">
        <v>248</v>
      </c>
      <c r="D115" s="236">
        <v>1</v>
      </c>
      <c r="E115" s="466">
        <v>1</v>
      </c>
      <c r="F115" s="373">
        <v>1</v>
      </c>
      <c r="G115" s="236">
        <v>1</v>
      </c>
      <c r="H115" s="466">
        <v>1</v>
      </c>
      <c r="I115" s="373">
        <v>1</v>
      </c>
      <c r="J115" s="236">
        <v>1</v>
      </c>
      <c r="K115" s="466">
        <v>1</v>
      </c>
      <c r="L115" s="373">
        <v>1</v>
      </c>
      <c r="M115" s="236">
        <v>1</v>
      </c>
      <c r="N115" s="466">
        <v>1</v>
      </c>
      <c r="O115" s="373">
        <v>1</v>
      </c>
      <c r="P115" s="236">
        <v>1</v>
      </c>
      <c r="Q115" s="466">
        <v>1</v>
      </c>
      <c r="R115" s="373">
        <v>1</v>
      </c>
      <c r="S115" s="373">
        <v>0</v>
      </c>
      <c r="T115" s="473"/>
      <c r="U115" s="493"/>
      <c r="V115" s="51"/>
      <c r="W115" s="51"/>
      <c r="X115" s="51"/>
      <c r="Y115" s="51"/>
      <c r="Z115" s="51"/>
      <c r="AA115" s="51"/>
      <c r="AB115" s="51"/>
      <c r="AC115" s="51"/>
      <c r="AD115" s="51"/>
    </row>
    <row r="116" spans="1:30" ht="15" customHeight="1">
      <c r="B116" s="77"/>
      <c r="C116" s="137"/>
      <c r="D116" s="77"/>
      <c r="E116" s="77"/>
      <c r="F116" s="77"/>
      <c r="G116" s="77"/>
      <c r="H116" s="77"/>
      <c r="I116" s="77"/>
      <c r="J116" s="77"/>
      <c r="K116" s="77"/>
      <c r="L116" s="77"/>
      <c r="M116" s="77"/>
      <c r="N116" s="77"/>
      <c r="O116" s="77"/>
      <c r="P116" s="77"/>
      <c r="Q116" s="77"/>
      <c r="R116" s="77"/>
      <c r="S116" s="77"/>
      <c r="T116" s="473"/>
      <c r="U116" s="493"/>
    </row>
    <row r="117" spans="1:30" ht="15" customHeight="1">
      <c r="C117" s="52"/>
      <c r="T117" s="473"/>
      <c r="U117" s="493"/>
    </row>
    <row r="118" spans="1:30" s="71" customFormat="1" ht="20.100000000000001" customHeight="1">
      <c r="A118" s="77"/>
      <c r="B118" s="964" t="s">
        <v>49</v>
      </c>
      <c r="C118" s="964"/>
      <c r="D118" s="964"/>
      <c r="E118" s="964"/>
      <c r="F118" s="964"/>
      <c r="G118" s="964"/>
      <c r="H118" s="964"/>
      <c r="I118" s="964"/>
      <c r="J118" s="964"/>
      <c r="K118" s="964"/>
      <c r="L118" s="964"/>
      <c r="M118" s="964"/>
      <c r="N118" s="964"/>
      <c r="O118" s="964"/>
      <c r="P118" s="964"/>
      <c r="Q118" s="964"/>
      <c r="R118" s="964"/>
      <c r="S118" s="964"/>
      <c r="T118" s="473"/>
      <c r="U118" s="493"/>
    </row>
    <row r="119" spans="1:30" s="51" customFormat="1" ht="15" customHeight="1">
      <c r="A119" s="77"/>
      <c r="B119" s="962" t="s">
        <v>29</v>
      </c>
      <c r="C119" s="652" t="s">
        <v>209</v>
      </c>
      <c r="D119" s="960" t="s">
        <v>88</v>
      </c>
      <c r="E119" s="960"/>
      <c r="F119" s="961"/>
      <c r="G119" s="960" t="s">
        <v>89</v>
      </c>
      <c r="H119" s="960"/>
      <c r="I119" s="961"/>
      <c r="J119" s="960" t="s">
        <v>90</v>
      </c>
      <c r="K119" s="960"/>
      <c r="L119" s="961"/>
      <c r="M119" s="960" t="s">
        <v>91</v>
      </c>
      <c r="N119" s="960"/>
      <c r="O119" s="961"/>
      <c r="P119" s="960" t="s">
        <v>92</v>
      </c>
      <c r="Q119" s="960"/>
      <c r="R119" s="961"/>
      <c r="S119" s="101" t="s">
        <v>210</v>
      </c>
      <c r="T119" s="473"/>
      <c r="U119" s="493"/>
      <c r="V119" s="77"/>
      <c r="W119" s="77"/>
      <c r="X119" s="77"/>
      <c r="Y119" s="77"/>
      <c r="Z119" s="77"/>
      <c r="AA119" s="77"/>
      <c r="AB119" s="77"/>
      <c r="AC119" s="77"/>
      <c r="AD119" s="77"/>
    </row>
    <row r="120" spans="1:30" s="8" customFormat="1" ht="15" customHeight="1">
      <c r="A120" s="77"/>
      <c r="B120" s="963"/>
      <c r="C120" s="102"/>
      <c r="D120" s="232">
        <v>2023</v>
      </c>
      <c r="E120" s="232">
        <v>2024</v>
      </c>
      <c r="F120" s="233">
        <v>2025</v>
      </c>
      <c r="G120" s="232">
        <v>2023</v>
      </c>
      <c r="H120" s="232">
        <v>2024</v>
      </c>
      <c r="I120" s="233">
        <v>2025</v>
      </c>
      <c r="J120" s="232">
        <v>2023</v>
      </c>
      <c r="K120" s="232">
        <v>2024</v>
      </c>
      <c r="L120" s="233">
        <v>2025</v>
      </c>
      <c r="M120" s="232">
        <v>2023</v>
      </c>
      <c r="N120" s="232">
        <v>2024</v>
      </c>
      <c r="O120" s="233">
        <v>2025</v>
      </c>
      <c r="P120" s="232">
        <v>2023</v>
      </c>
      <c r="Q120" s="232">
        <v>2024</v>
      </c>
      <c r="R120" s="233">
        <v>2025</v>
      </c>
      <c r="S120" s="234" t="s">
        <v>211</v>
      </c>
      <c r="T120" s="473"/>
      <c r="U120" s="493"/>
      <c r="V120" s="95"/>
      <c r="W120" s="95"/>
      <c r="X120" s="95"/>
      <c r="Y120" s="95"/>
      <c r="Z120" s="95"/>
      <c r="AA120" s="95"/>
      <c r="AB120" s="95"/>
      <c r="AC120" s="95"/>
      <c r="AD120" s="95"/>
    </row>
    <row r="121" spans="1:30" ht="15" customHeight="1">
      <c r="B121" s="355" t="s">
        <v>292</v>
      </c>
      <c r="C121" s="375" t="s">
        <v>288</v>
      </c>
      <c r="D121" s="235">
        <v>89.825890000000001</v>
      </c>
      <c r="E121" s="229">
        <v>81.95702</v>
      </c>
      <c r="F121" s="372">
        <v>117.33974000000001</v>
      </c>
      <c r="G121" s="235">
        <v>32.290089999999999</v>
      </c>
      <c r="H121" s="229">
        <v>42.393830000000001</v>
      </c>
      <c r="I121" s="372">
        <v>58.979790000000001</v>
      </c>
      <c r="J121" s="235">
        <v>8.9438800000000001</v>
      </c>
      <c r="K121" s="229">
        <v>9.8905799999999999</v>
      </c>
      <c r="L121" s="372">
        <v>8.2482399999999991</v>
      </c>
      <c r="M121" s="871">
        <v>44.431350000000009</v>
      </c>
      <c r="N121" s="872">
        <v>42.062190000000001</v>
      </c>
      <c r="O121" s="873">
        <v>46.357349999999997</v>
      </c>
      <c r="P121" s="871">
        <v>175.49121000000002</v>
      </c>
      <c r="Q121" s="872">
        <v>176.30362</v>
      </c>
      <c r="R121" s="873">
        <v>230.92511999999999</v>
      </c>
      <c r="S121" s="374">
        <v>0.3098149657959377</v>
      </c>
      <c r="T121" s="473"/>
      <c r="U121" s="493"/>
      <c r="V121" s="45"/>
      <c r="W121" s="51"/>
      <c r="X121" s="51"/>
      <c r="Y121" s="51"/>
      <c r="Z121" s="51"/>
      <c r="AA121" s="51"/>
      <c r="AB121" s="51"/>
      <c r="AC121" s="51"/>
      <c r="AD121" s="51"/>
    </row>
    <row r="122" spans="1:30" ht="15" customHeight="1">
      <c r="B122" s="361" t="s">
        <v>293</v>
      </c>
      <c r="C122" s="375" t="s">
        <v>290</v>
      </c>
      <c r="D122" s="235">
        <v>45.012911173564625</v>
      </c>
      <c r="E122" s="229">
        <v>35.315646141250483</v>
      </c>
      <c r="F122" s="372">
        <v>46.308416950323121</v>
      </c>
      <c r="G122" s="235">
        <v>44.922738391977276</v>
      </c>
      <c r="H122" s="229">
        <v>48.474236214800335</v>
      </c>
      <c r="I122" s="372">
        <v>63.209224564305281</v>
      </c>
      <c r="J122" s="235">
        <v>25.455454491550544</v>
      </c>
      <c r="K122" s="229">
        <v>27.450005203816133</v>
      </c>
      <c r="L122" s="372">
        <v>22.455494602725182</v>
      </c>
      <c r="M122" s="235">
        <v>64.951150461451505</v>
      </c>
      <c r="N122" s="229">
        <v>53.289653971019078</v>
      </c>
      <c r="O122" s="372">
        <v>56.591728256280632</v>
      </c>
      <c r="P122" s="235">
        <v>46.800432825680993</v>
      </c>
      <c r="Q122" s="229">
        <v>40.577242188954955</v>
      </c>
      <c r="R122" s="372">
        <v>49.624684574236298</v>
      </c>
      <c r="S122" s="374">
        <v>0.22296839058579676</v>
      </c>
      <c r="T122" s="473"/>
      <c r="U122" s="493"/>
      <c r="V122" s="45"/>
      <c r="W122" s="51"/>
      <c r="X122" s="51"/>
      <c r="Y122" s="51"/>
      <c r="Z122" s="51"/>
      <c r="AA122" s="51"/>
      <c r="AB122" s="51"/>
      <c r="AC122" s="51"/>
      <c r="AD122" s="51"/>
    </row>
    <row r="123" spans="1:30" ht="15" customHeight="1">
      <c r="B123" s="361" t="s">
        <v>294</v>
      </c>
      <c r="C123" s="375" t="s">
        <v>288</v>
      </c>
      <c r="D123" s="235">
        <v>30.884550000000001</v>
      </c>
      <c r="E123" s="229">
        <v>11.425049999999999</v>
      </c>
      <c r="F123" s="372">
        <v>21.340259999999997</v>
      </c>
      <c r="G123" s="235">
        <v>7.3576000000000006</v>
      </c>
      <c r="H123" s="229">
        <v>12.984</v>
      </c>
      <c r="I123" s="372">
        <v>3.9818000000000002</v>
      </c>
      <c r="J123" s="235">
        <v>0.76500000000000001</v>
      </c>
      <c r="K123" s="229">
        <v>0.83899999999999997</v>
      </c>
      <c r="L123" s="372">
        <v>0.55700000000000005</v>
      </c>
      <c r="M123" s="235">
        <v>7.4678000000000004</v>
      </c>
      <c r="N123" s="229">
        <v>8.7269299999999994</v>
      </c>
      <c r="O123" s="372">
        <v>11.34971</v>
      </c>
      <c r="P123" s="235">
        <v>46.474950000000007</v>
      </c>
      <c r="Q123" s="229">
        <v>33.974979999999995</v>
      </c>
      <c r="R123" s="372">
        <v>37.228769999999997</v>
      </c>
      <c r="S123" s="374">
        <v>9.5770181468833912E-2</v>
      </c>
      <c r="T123" s="473"/>
      <c r="U123" s="493"/>
      <c r="V123" s="45"/>
      <c r="W123" s="51"/>
      <c r="X123" s="51"/>
      <c r="Y123" s="51"/>
      <c r="Z123" s="51"/>
      <c r="AA123" s="51"/>
      <c r="AB123" s="51"/>
      <c r="AC123" s="51"/>
      <c r="AD123" s="51"/>
    </row>
    <row r="124" spans="1:30" ht="15" customHeight="1">
      <c r="B124" s="361" t="s">
        <v>295</v>
      </c>
      <c r="C124" s="375" t="s">
        <v>248</v>
      </c>
      <c r="D124" s="236">
        <v>1</v>
      </c>
      <c r="E124" s="466">
        <v>1</v>
      </c>
      <c r="F124" s="373">
        <v>1</v>
      </c>
      <c r="G124" s="236">
        <v>1</v>
      </c>
      <c r="H124" s="466">
        <v>1</v>
      </c>
      <c r="I124" s="373">
        <v>1</v>
      </c>
      <c r="J124" s="236">
        <v>1</v>
      </c>
      <c r="K124" s="466">
        <v>1</v>
      </c>
      <c r="L124" s="373">
        <v>1</v>
      </c>
      <c r="M124" s="874">
        <v>1</v>
      </c>
      <c r="N124" s="875">
        <v>1</v>
      </c>
      <c r="O124" s="876">
        <v>1</v>
      </c>
      <c r="P124" s="874">
        <v>1</v>
      </c>
      <c r="Q124" s="875">
        <v>1</v>
      </c>
      <c r="R124" s="876">
        <v>1</v>
      </c>
      <c r="S124" s="374">
        <v>0</v>
      </c>
      <c r="T124" s="473"/>
      <c r="U124" s="493"/>
      <c r="V124" s="45"/>
      <c r="W124" s="51"/>
      <c r="X124" s="51"/>
      <c r="Y124" s="51"/>
      <c r="Z124" s="51"/>
      <c r="AA124" s="51"/>
      <c r="AB124" s="51"/>
      <c r="AC124" s="51"/>
      <c r="AD124" s="51"/>
    </row>
    <row r="125" spans="1:30" ht="15" customHeight="1">
      <c r="B125" s="361" t="s">
        <v>296</v>
      </c>
      <c r="C125" s="375" t="s">
        <v>288</v>
      </c>
      <c r="D125" s="235">
        <v>2.476</v>
      </c>
      <c r="E125" s="229">
        <v>4.4580000000000002</v>
      </c>
      <c r="F125" s="372">
        <v>0.26189999999999997</v>
      </c>
      <c r="G125" s="235">
        <v>0</v>
      </c>
      <c r="H125" s="229">
        <v>1.5105899999999999</v>
      </c>
      <c r="I125" s="372">
        <v>0.96199999999999997</v>
      </c>
      <c r="J125" s="235">
        <v>0</v>
      </c>
      <c r="K125" s="229">
        <v>0</v>
      </c>
      <c r="L125" s="372">
        <v>0</v>
      </c>
      <c r="M125" s="235">
        <v>1.33</v>
      </c>
      <c r="N125" s="229">
        <v>1.1285000000000001</v>
      </c>
      <c r="O125" s="372">
        <v>0.51100000000000001</v>
      </c>
      <c r="P125" s="235">
        <v>3.806</v>
      </c>
      <c r="Q125" s="229">
        <v>7.0970900000000006</v>
      </c>
      <c r="R125" s="372">
        <v>1.7349000000000001</v>
      </c>
      <c r="S125" s="374">
        <v>-0.75554769630933238</v>
      </c>
      <c r="T125" s="473"/>
      <c r="U125" s="493"/>
      <c r="V125" s="45"/>
      <c r="W125" s="51"/>
      <c r="X125" s="51"/>
      <c r="Y125" s="51"/>
      <c r="Z125" s="51"/>
      <c r="AA125" s="51"/>
      <c r="AB125" s="51"/>
      <c r="AC125" s="51"/>
      <c r="AD125" s="51"/>
    </row>
    <row r="126" spans="1:30" ht="15" customHeight="1">
      <c r="B126" s="361" t="s">
        <v>297</v>
      </c>
      <c r="C126" s="375" t="s">
        <v>248</v>
      </c>
      <c r="D126" s="236">
        <v>1</v>
      </c>
      <c r="E126" s="466">
        <v>1</v>
      </c>
      <c r="F126" s="373">
        <v>1</v>
      </c>
      <c r="G126" s="236">
        <v>1</v>
      </c>
      <c r="H126" s="466">
        <v>1</v>
      </c>
      <c r="I126" s="373">
        <v>1</v>
      </c>
      <c r="J126" s="236">
        <v>1</v>
      </c>
      <c r="K126" s="466">
        <v>1</v>
      </c>
      <c r="L126" s="373">
        <v>1</v>
      </c>
      <c r="M126" s="874">
        <v>1</v>
      </c>
      <c r="N126" s="875">
        <v>1</v>
      </c>
      <c r="O126" s="876">
        <v>1</v>
      </c>
      <c r="P126" s="874">
        <v>1</v>
      </c>
      <c r="Q126" s="875">
        <v>1</v>
      </c>
      <c r="R126" s="876">
        <v>1</v>
      </c>
      <c r="S126" s="374">
        <v>0</v>
      </c>
      <c r="T126" s="473"/>
      <c r="U126" s="493"/>
      <c r="V126" s="45"/>
      <c r="W126" s="51"/>
      <c r="X126" s="51"/>
      <c r="Y126" s="51"/>
      <c r="Z126" s="51"/>
      <c r="AA126" s="51"/>
      <c r="AB126" s="51"/>
      <c r="AC126" s="51"/>
      <c r="AD126" s="51"/>
    </row>
    <row r="127" spans="1:30" ht="15" customHeight="1">
      <c r="B127" s="361" t="s">
        <v>298</v>
      </c>
      <c r="C127" s="375" t="s">
        <v>288</v>
      </c>
      <c r="D127" s="235">
        <v>2.9047499999999999</v>
      </c>
      <c r="E127" s="229">
        <v>2.6542600000000003</v>
      </c>
      <c r="F127" s="372">
        <v>3.1908799999999999</v>
      </c>
      <c r="G127" s="235">
        <v>0.9395</v>
      </c>
      <c r="H127" s="229">
        <v>0.53200000000000003</v>
      </c>
      <c r="I127" s="372">
        <v>0.20399999999999999</v>
      </c>
      <c r="J127" s="235">
        <v>0.1134</v>
      </c>
      <c r="K127" s="229">
        <v>0.10990000000000001</v>
      </c>
      <c r="L127" s="372">
        <v>9.7000000000000003E-2</v>
      </c>
      <c r="M127" s="235">
        <v>2.3946499999999999</v>
      </c>
      <c r="N127" s="229">
        <v>1.90564</v>
      </c>
      <c r="O127" s="372">
        <v>2.85582</v>
      </c>
      <c r="P127" s="235">
        <v>6.3523000000000005</v>
      </c>
      <c r="Q127" s="229">
        <v>5.2018000000000004</v>
      </c>
      <c r="R127" s="372">
        <v>6.3477000000000006</v>
      </c>
      <c r="S127" s="374">
        <v>0.22028913068553194</v>
      </c>
      <c r="T127" s="473"/>
      <c r="U127" s="493"/>
      <c r="V127" s="45"/>
      <c r="W127" s="51"/>
      <c r="X127" s="51"/>
      <c r="Y127" s="51"/>
      <c r="Z127" s="51"/>
      <c r="AA127" s="51"/>
      <c r="AB127" s="51"/>
      <c r="AC127" s="51"/>
      <c r="AD127" s="51"/>
    </row>
    <row r="128" spans="1:30" ht="15" customHeight="1">
      <c r="B128" s="361" t="s">
        <v>299</v>
      </c>
      <c r="C128" s="375" t="s">
        <v>288</v>
      </c>
      <c r="D128" s="235">
        <v>53.560589999999998</v>
      </c>
      <c r="E128" s="229">
        <v>63.419710000000002</v>
      </c>
      <c r="F128" s="372">
        <v>92.546700000000016</v>
      </c>
      <c r="G128" s="235">
        <v>23.992989999999999</v>
      </c>
      <c r="H128" s="229">
        <v>27.367239999999999</v>
      </c>
      <c r="I128" s="372">
        <v>53.831989999999998</v>
      </c>
      <c r="J128" s="235">
        <v>8.0654799999999991</v>
      </c>
      <c r="K128" s="229">
        <v>8.9416799999999999</v>
      </c>
      <c r="L128" s="372">
        <v>7.5942399999999983</v>
      </c>
      <c r="M128" s="871">
        <v>33.238900000000015</v>
      </c>
      <c r="N128" s="872">
        <v>30.301120000000004</v>
      </c>
      <c r="O128" s="873">
        <v>31.640819999999991</v>
      </c>
      <c r="P128" s="871">
        <v>118.85796000000002</v>
      </c>
      <c r="Q128" s="872">
        <v>130.02975000000001</v>
      </c>
      <c r="R128" s="873">
        <v>185.61374999999998</v>
      </c>
      <c r="S128" s="374">
        <v>0.42747140558218388</v>
      </c>
      <c r="T128" s="473"/>
      <c r="U128" s="493"/>
      <c r="V128" s="45"/>
      <c r="W128" s="51"/>
      <c r="X128" s="51"/>
      <c r="Y128" s="51"/>
      <c r="Z128" s="51"/>
      <c r="AA128" s="51"/>
      <c r="AB128" s="51"/>
      <c r="AC128" s="51"/>
      <c r="AD128" s="51"/>
    </row>
    <row r="129" spans="1:36" ht="15" customHeight="1">
      <c r="C129" s="52"/>
      <c r="D129" s="52"/>
      <c r="E129" s="52"/>
      <c r="F129" s="52"/>
      <c r="G129" s="52"/>
      <c r="H129" s="52"/>
      <c r="I129" s="52"/>
      <c r="J129" s="52"/>
      <c r="K129" s="52"/>
      <c r="L129" s="52"/>
      <c r="M129" s="52"/>
      <c r="N129" s="52"/>
      <c r="O129" s="52"/>
      <c r="P129" s="52"/>
      <c r="Q129" s="52"/>
      <c r="R129" s="52"/>
      <c r="T129" s="473"/>
      <c r="U129" s="493"/>
    </row>
    <row r="130" spans="1:36" ht="15" customHeight="1">
      <c r="C130" s="52"/>
      <c r="T130" s="473"/>
      <c r="U130" s="493"/>
    </row>
    <row r="131" spans="1:36" s="71" customFormat="1" ht="20.100000000000001" customHeight="1">
      <c r="A131" s="77"/>
      <c r="B131" s="964" t="s">
        <v>50</v>
      </c>
      <c r="C131" s="964"/>
      <c r="D131" s="964"/>
      <c r="E131" s="964"/>
      <c r="F131" s="964"/>
      <c r="G131" s="964"/>
      <c r="H131" s="964"/>
      <c r="I131" s="964"/>
      <c r="J131" s="964"/>
      <c r="K131" s="964"/>
      <c r="L131" s="964"/>
      <c r="M131" s="964"/>
      <c r="N131" s="964"/>
      <c r="O131" s="964"/>
      <c r="P131" s="964"/>
      <c r="Q131" s="964"/>
      <c r="R131" s="964"/>
      <c r="S131" s="964"/>
      <c r="T131" s="473"/>
      <c r="U131" s="493"/>
    </row>
    <row r="132" spans="1:36" s="51" customFormat="1" ht="15" customHeight="1">
      <c r="A132" s="77"/>
      <c r="B132" s="962" t="s">
        <v>29</v>
      </c>
      <c r="C132" s="652" t="s">
        <v>209</v>
      </c>
      <c r="D132" s="960" t="s">
        <v>88</v>
      </c>
      <c r="E132" s="960"/>
      <c r="F132" s="961"/>
      <c r="G132" s="960" t="s">
        <v>89</v>
      </c>
      <c r="H132" s="960"/>
      <c r="I132" s="961"/>
      <c r="J132" s="960" t="s">
        <v>90</v>
      </c>
      <c r="K132" s="960"/>
      <c r="L132" s="961"/>
      <c r="M132" s="960" t="s">
        <v>91</v>
      </c>
      <c r="N132" s="960"/>
      <c r="O132" s="961"/>
      <c r="P132" s="960" t="s">
        <v>92</v>
      </c>
      <c r="Q132" s="960"/>
      <c r="R132" s="961"/>
      <c r="S132" s="101" t="s">
        <v>210</v>
      </c>
      <c r="T132" s="473"/>
      <c r="U132" s="493"/>
    </row>
    <row r="133" spans="1:36" s="8" customFormat="1" ht="15" customHeight="1">
      <c r="A133" s="77"/>
      <c r="B133" s="963"/>
      <c r="C133" s="102"/>
      <c r="D133" s="232">
        <v>2023</v>
      </c>
      <c r="E133" s="232">
        <v>2024</v>
      </c>
      <c r="F133" s="233">
        <v>2025</v>
      </c>
      <c r="G133" s="232">
        <v>2023</v>
      </c>
      <c r="H133" s="232">
        <v>2024</v>
      </c>
      <c r="I133" s="233">
        <v>2025</v>
      </c>
      <c r="J133" s="232">
        <v>2023</v>
      </c>
      <c r="K133" s="232">
        <v>2024</v>
      </c>
      <c r="L133" s="233">
        <v>2025</v>
      </c>
      <c r="M133" s="232">
        <v>2023</v>
      </c>
      <c r="N133" s="232">
        <v>2024</v>
      </c>
      <c r="O133" s="233">
        <v>2025</v>
      </c>
      <c r="P133" s="232">
        <v>2023</v>
      </c>
      <c r="Q133" s="232">
        <v>2024</v>
      </c>
      <c r="R133" s="233">
        <v>2025</v>
      </c>
      <c r="S133" s="234" t="s">
        <v>211</v>
      </c>
      <c r="T133" s="473"/>
      <c r="U133" s="493"/>
    </row>
    <row r="134" spans="1:36" ht="15" customHeight="1">
      <c r="B134" s="361" t="s">
        <v>300</v>
      </c>
      <c r="C134" s="375" t="s">
        <v>288</v>
      </c>
      <c r="D134" s="235">
        <v>0</v>
      </c>
      <c r="E134" s="229">
        <v>0</v>
      </c>
      <c r="F134" s="372">
        <v>0</v>
      </c>
      <c r="G134" s="235">
        <v>0</v>
      </c>
      <c r="H134" s="229">
        <v>0</v>
      </c>
      <c r="I134" s="372">
        <v>0</v>
      </c>
      <c r="J134" s="235">
        <v>0</v>
      </c>
      <c r="K134" s="229">
        <v>0</v>
      </c>
      <c r="L134" s="372">
        <v>0</v>
      </c>
      <c r="M134" s="235">
        <v>7.7260000000000009E-2</v>
      </c>
      <c r="N134" s="229">
        <v>0.64030999999999993</v>
      </c>
      <c r="O134" s="372">
        <v>0.1</v>
      </c>
      <c r="P134" s="235">
        <v>7.7260000000000009E-2</v>
      </c>
      <c r="Q134" s="229">
        <v>0.64030999999999993</v>
      </c>
      <c r="R134" s="372">
        <v>0.1</v>
      </c>
      <c r="S134" s="374">
        <v>-0.83</v>
      </c>
      <c r="T134" s="473"/>
      <c r="U134" s="493"/>
      <c r="V134" s="51"/>
      <c r="W134" s="51"/>
      <c r="X134" s="51"/>
      <c r="Y134" s="51"/>
      <c r="Z134" s="51"/>
      <c r="AA134" s="51"/>
      <c r="AB134" s="51"/>
      <c r="AC134" s="51"/>
      <c r="AD134" s="51"/>
    </row>
    <row r="135" spans="1:36" ht="15" customHeight="1">
      <c r="B135" s="77"/>
      <c r="C135" s="137"/>
      <c r="D135" s="77"/>
      <c r="E135" s="77"/>
      <c r="F135" s="77"/>
      <c r="G135" s="77"/>
      <c r="H135" s="77"/>
      <c r="I135" s="77"/>
      <c r="J135" s="77"/>
      <c r="K135" s="77"/>
      <c r="L135" s="77"/>
      <c r="M135" s="77"/>
      <c r="N135" s="77"/>
      <c r="O135" s="77"/>
      <c r="P135" s="138"/>
      <c r="Q135" s="138"/>
      <c r="R135" s="138"/>
      <c r="S135" s="77"/>
      <c r="U135" s="138"/>
    </row>
    <row r="136" spans="1:36" ht="15" customHeight="1">
      <c r="B136" s="118" t="s">
        <v>103</v>
      </c>
      <c r="C136" s="910" t="s">
        <v>301</v>
      </c>
      <c r="D136" s="910"/>
      <c r="E136" s="910"/>
      <c r="F136" s="910"/>
      <c r="G136" s="910"/>
      <c r="H136" s="910"/>
      <c r="I136" s="910"/>
      <c r="J136" s="910"/>
      <c r="K136" s="910"/>
      <c r="L136" s="910"/>
      <c r="M136" s="910"/>
      <c r="N136" s="910"/>
      <c r="O136" s="910"/>
      <c r="P136" s="910"/>
      <c r="Q136" s="910"/>
      <c r="R136" s="910"/>
      <c r="S136" s="910"/>
      <c r="T136" s="51"/>
      <c r="U136" s="9"/>
      <c r="V136" s="51"/>
      <c r="W136" s="51"/>
      <c r="X136" s="51"/>
      <c r="Y136" s="51"/>
      <c r="Z136" s="51"/>
      <c r="AA136" s="51"/>
      <c r="AB136" s="51"/>
      <c r="AC136" s="51"/>
      <c r="AD136" s="51"/>
      <c r="AE136" s="51"/>
      <c r="AF136" s="51"/>
      <c r="AG136" s="51"/>
      <c r="AH136" s="51"/>
      <c r="AI136" s="51"/>
      <c r="AJ136" s="51"/>
    </row>
    <row r="137" spans="1:36" ht="15" customHeight="1">
      <c r="B137" s="118" t="s">
        <v>104</v>
      </c>
      <c r="C137" s="910" t="s">
        <v>302</v>
      </c>
      <c r="D137" s="910"/>
      <c r="E137" s="910"/>
      <c r="F137" s="910"/>
      <c r="G137" s="910"/>
      <c r="H137" s="910"/>
      <c r="I137" s="910"/>
      <c r="J137" s="910"/>
      <c r="K137" s="910"/>
      <c r="L137" s="910"/>
      <c r="M137" s="910"/>
      <c r="N137" s="910"/>
      <c r="O137" s="910"/>
      <c r="P137" s="910"/>
      <c r="Q137" s="910"/>
      <c r="R137" s="910"/>
      <c r="S137" s="910"/>
      <c r="T137" s="51"/>
      <c r="U137" s="9"/>
      <c r="V137" s="51"/>
      <c r="W137" s="51"/>
      <c r="X137" s="51"/>
      <c r="Y137" s="51"/>
      <c r="Z137" s="51"/>
      <c r="AA137" s="51"/>
      <c r="AB137" s="51"/>
      <c r="AC137" s="51"/>
      <c r="AD137" s="51"/>
      <c r="AE137" s="51"/>
      <c r="AF137" s="51"/>
      <c r="AG137" s="51"/>
      <c r="AH137" s="51"/>
      <c r="AI137" s="51"/>
      <c r="AJ137" s="51"/>
    </row>
    <row r="138" spans="1:36" ht="294.75" customHeight="1">
      <c r="B138" s="118" t="s">
        <v>106</v>
      </c>
      <c r="C138" s="968" t="s">
        <v>1119</v>
      </c>
      <c r="D138" s="969"/>
      <c r="E138" s="969"/>
      <c r="F138" s="969"/>
      <c r="G138" s="969"/>
      <c r="H138" s="969"/>
      <c r="I138" s="969"/>
      <c r="J138" s="969"/>
      <c r="K138" s="969"/>
      <c r="L138" s="969"/>
      <c r="M138" s="969"/>
      <c r="N138" s="969"/>
      <c r="O138" s="969"/>
      <c r="P138" s="969"/>
      <c r="Q138" s="969"/>
      <c r="R138" s="969"/>
      <c r="S138" s="969"/>
      <c r="T138" s="51"/>
      <c r="U138" s="9"/>
      <c r="V138" s="51"/>
      <c r="W138" s="51"/>
      <c r="X138" s="51"/>
      <c r="Y138" s="51"/>
      <c r="Z138" s="51"/>
      <c r="AA138" s="51"/>
      <c r="AB138" s="51"/>
      <c r="AC138" s="51"/>
      <c r="AD138" s="51"/>
      <c r="AE138" s="51"/>
      <c r="AF138" s="51"/>
      <c r="AG138" s="51"/>
      <c r="AH138" s="51"/>
      <c r="AI138" s="51"/>
      <c r="AJ138" s="51"/>
    </row>
  </sheetData>
  <mergeCells count="80">
    <mergeCell ref="B57:B58"/>
    <mergeCell ref="B48:B49"/>
    <mergeCell ref="B50:B51"/>
    <mergeCell ref="B34:B35"/>
    <mergeCell ref="B36:B37"/>
    <mergeCell ref="B44:B45"/>
    <mergeCell ref="B46:B47"/>
    <mergeCell ref="B54:S54"/>
    <mergeCell ref="J55:L55"/>
    <mergeCell ref="M55:O55"/>
    <mergeCell ref="P55:R55"/>
    <mergeCell ref="B15:B16"/>
    <mergeCell ref="B38:B39"/>
    <mergeCell ref="B40:B41"/>
    <mergeCell ref="B17:B20"/>
    <mergeCell ref="B42:B43"/>
    <mergeCell ref="B28:S28"/>
    <mergeCell ref="D29:F29"/>
    <mergeCell ref="G29:I29"/>
    <mergeCell ref="J29:L29"/>
    <mergeCell ref="M29:O29"/>
    <mergeCell ref="P29:R29"/>
    <mergeCell ref="P99:R99"/>
    <mergeCell ref="P111:R111"/>
    <mergeCell ref="B73:S73"/>
    <mergeCell ref="B98:S98"/>
    <mergeCell ref="B110:S110"/>
    <mergeCell ref="D74:F74"/>
    <mergeCell ref="G74:I74"/>
    <mergeCell ref="J74:L74"/>
    <mergeCell ref="M74:O74"/>
    <mergeCell ref="P74:R74"/>
    <mergeCell ref="B99:B100"/>
    <mergeCell ref="D99:F99"/>
    <mergeCell ref="G99:I99"/>
    <mergeCell ref="J99:L99"/>
    <mergeCell ref="M99:O99"/>
    <mergeCell ref="B111:B112"/>
    <mergeCell ref="B5:S5"/>
    <mergeCell ref="C137:S137"/>
    <mergeCell ref="B118:S118"/>
    <mergeCell ref="B131:S131"/>
    <mergeCell ref="C138:S138"/>
    <mergeCell ref="B13:B14"/>
    <mergeCell ref="B29:B30"/>
    <mergeCell ref="B104:B105"/>
    <mergeCell ref="B77:B79"/>
    <mergeCell ref="B74:B75"/>
    <mergeCell ref="B55:B56"/>
    <mergeCell ref="C136:S136"/>
    <mergeCell ref="P119:R119"/>
    <mergeCell ref="D55:F55"/>
    <mergeCell ref="G55:I55"/>
    <mergeCell ref="P6:R6"/>
    <mergeCell ref="D13:F13"/>
    <mergeCell ref="G13:I13"/>
    <mergeCell ref="J13:L13"/>
    <mergeCell ref="M13:O13"/>
    <mergeCell ref="P13:R13"/>
    <mergeCell ref="B12:S12"/>
    <mergeCell ref="B6:B7"/>
    <mergeCell ref="D6:F6"/>
    <mergeCell ref="G6:I6"/>
    <mergeCell ref="J6:L6"/>
    <mergeCell ref="M6:O6"/>
    <mergeCell ref="D111:F111"/>
    <mergeCell ref="G111:I111"/>
    <mergeCell ref="J111:L111"/>
    <mergeCell ref="M111:O111"/>
    <mergeCell ref="B119:B120"/>
    <mergeCell ref="D119:F119"/>
    <mergeCell ref="G119:I119"/>
    <mergeCell ref="J119:L119"/>
    <mergeCell ref="M119:O119"/>
    <mergeCell ref="P132:R132"/>
    <mergeCell ref="B132:B133"/>
    <mergeCell ref="D132:F132"/>
    <mergeCell ref="G132:I132"/>
    <mergeCell ref="J132:L132"/>
    <mergeCell ref="M132:O132"/>
  </mergeCells>
  <hyperlinks>
    <hyperlink ref="A1" location="'0_Content'!B6" display="Back to content" xr:uid="{3409C4E4-BC81-4CE6-AD6A-3E4C6046BAF4}"/>
    <hyperlink ref="A2" location="'0.1_Index'!B3" display="Index" xr:uid="{677CF151-A8F5-4540-8C08-95E725E3A573}"/>
  </hyperlinks>
  <pageMargins left="0" right="0" top="0" bottom="0" header="0" footer="0"/>
  <pageSetup paperSize="8"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9E74-28DC-42CF-A193-A3834A159011}">
  <sheetPr>
    <tabColor rgb="FF004F95"/>
  </sheetPr>
  <dimension ref="A1:AA30"/>
  <sheetViews>
    <sheetView showGridLines="0" zoomScale="85" zoomScaleNormal="85" workbookViewId="0">
      <pane ySplit="2" topLeftCell="A3" activePane="bottomLeft" state="frozen"/>
      <selection pane="bottomLeft" activeCell="K27" sqref="K27"/>
    </sheetView>
  </sheetViews>
  <sheetFormatPr defaultColWidth="8.42578125" defaultRowHeight="14.25"/>
  <cols>
    <col min="1" max="1" width="17" style="77" bestFit="1" customWidth="1"/>
    <col min="2" max="2" width="75.5703125" style="51" customWidth="1"/>
    <col min="3" max="17" width="15.5703125" style="51" customWidth="1"/>
    <col min="18" max="22" width="11.42578125" style="51" customWidth="1"/>
    <col min="23" max="23" width="10.5703125" style="77" customWidth="1"/>
    <col min="24" max="16384" width="8.42578125" style="77"/>
  </cols>
  <sheetData>
    <row r="1" spans="1:27" ht="15">
      <c r="A1" s="26" t="s">
        <v>27</v>
      </c>
    </row>
    <row r="2" spans="1:27" ht="15">
      <c r="A2" s="26" t="s">
        <v>85</v>
      </c>
    </row>
    <row r="3" spans="1:27" s="71" customFormat="1" ht="20.100000000000001" customHeight="1">
      <c r="A3" s="78"/>
      <c r="B3" s="79" t="s">
        <v>303</v>
      </c>
    </row>
    <row r="4" spans="1:27" ht="15">
      <c r="A4" s="26"/>
    </row>
    <row r="5" spans="1:27" s="71" customFormat="1" ht="20.100000000000001" customHeight="1">
      <c r="B5" s="952" t="s">
        <v>304</v>
      </c>
      <c r="C5" s="953"/>
      <c r="D5" s="953"/>
      <c r="E5" s="953"/>
      <c r="F5" s="953"/>
      <c r="G5" s="953"/>
      <c r="H5" s="953"/>
      <c r="I5" s="953"/>
      <c r="J5" s="953"/>
      <c r="K5" s="953"/>
      <c r="L5" s="953"/>
      <c r="M5" s="953"/>
      <c r="N5" s="953"/>
      <c r="O5" s="953"/>
      <c r="P5" s="953"/>
      <c r="Q5" s="954"/>
    </row>
    <row r="6" spans="1:27" ht="15" customHeight="1">
      <c r="B6" s="921" t="s">
        <v>29</v>
      </c>
      <c r="C6" s="923" t="s">
        <v>88</v>
      </c>
      <c r="D6" s="919"/>
      <c r="E6" s="919"/>
      <c r="F6" s="919" t="s">
        <v>89</v>
      </c>
      <c r="G6" s="919"/>
      <c r="H6" s="919"/>
      <c r="I6" s="919" t="s">
        <v>90</v>
      </c>
      <c r="J6" s="919"/>
      <c r="K6" s="919"/>
      <c r="L6" s="919" t="s">
        <v>91</v>
      </c>
      <c r="M6" s="919"/>
      <c r="N6" s="920"/>
      <c r="O6" s="923" t="s">
        <v>92</v>
      </c>
      <c r="P6" s="919"/>
      <c r="Q6" s="919"/>
    </row>
    <row r="7" spans="1:27" ht="15" customHeight="1">
      <c r="B7" s="921"/>
      <c r="C7" s="104" t="s">
        <v>305</v>
      </c>
      <c r="D7" s="104" t="s">
        <v>306</v>
      </c>
      <c r="E7" s="105" t="s">
        <v>307</v>
      </c>
      <c r="F7" s="104" t="s">
        <v>305</v>
      </c>
      <c r="G7" s="104" t="s">
        <v>306</v>
      </c>
      <c r="H7" s="105" t="s">
        <v>307</v>
      </c>
      <c r="I7" s="104" t="s">
        <v>305</v>
      </c>
      <c r="J7" s="104" t="s">
        <v>306</v>
      </c>
      <c r="K7" s="105" t="s">
        <v>307</v>
      </c>
      <c r="L7" s="104" t="s">
        <v>305</v>
      </c>
      <c r="M7" s="104" t="s">
        <v>306</v>
      </c>
      <c r="N7" s="105" t="s">
        <v>307</v>
      </c>
      <c r="O7" s="104" t="s">
        <v>305</v>
      </c>
      <c r="P7" s="104" t="s">
        <v>306</v>
      </c>
      <c r="Q7" s="105" t="s">
        <v>307</v>
      </c>
      <c r="R7" s="9"/>
      <c r="S7" s="9"/>
      <c r="T7" s="9"/>
      <c r="U7" s="9"/>
      <c r="V7" s="9"/>
      <c r="W7" s="9"/>
      <c r="X7" s="9"/>
      <c r="Y7" s="9"/>
      <c r="Z7" s="138"/>
    </row>
    <row r="8" spans="1:27" ht="15" customHeight="1">
      <c r="B8" s="342" t="s">
        <v>308</v>
      </c>
      <c r="C8" s="471">
        <v>748</v>
      </c>
      <c r="D8" s="255">
        <v>429</v>
      </c>
      <c r="E8" s="881">
        <v>175</v>
      </c>
      <c r="F8" s="471">
        <v>472</v>
      </c>
      <c r="G8" s="255">
        <v>112</v>
      </c>
      <c r="H8" s="881">
        <v>77</v>
      </c>
      <c r="I8" s="471">
        <v>108</v>
      </c>
      <c r="J8" s="255">
        <v>40</v>
      </c>
      <c r="K8" s="881">
        <v>14</v>
      </c>
      <c r="L8" s="471">
        <v>444</v>
      </c>
      <c r="M8" s="255">
        <v>273</v>
      </c>
      <c r="N8" s="881">
        <v>68</v>
      </c>
      <c r="O8" s="471">
        <v>1772</v>
      </c>
      <c r="P8" s="255">
        <v>854</v>
      </c>
      <c r="Q8" s="881">
        <v>334</v>
      </c>
      <c r="R8" s="9"/>
      <c r="S8" s="9"/>
      <c r="T8" s="9"/>
      <c r="U8" s="9"/>
      <c r="V8" s="9"/>
      <c r="W8" s="9"/>
      <c r="X8" s="9"/>
      <c r="Y8" s="9"/>
      <c r="Z8" s="9"/>
      <c r="AA8" s="51"/>
    </row>
    <row r="9" spans="1:27" ht="15" customHeight="1">
      <c r="B9" s="342" t="s">
        <v>309</v>
      </c>
      <c r="C9" s="223">
        <v>0.43</v>
      </c>
      <c r="D9" s="236">
        <v>0.26</v>
      </c>
      <c r="E9" s="882">
        <v>0.36</v>
      </c>
      <c r="F9" s="223">
        <v>0.28000000000000003</v>
      </c>
      <c r="G9" s="236">
        <v>0.19</v>
      </c>
      <c r="H9" s="882">
        <v>0.44</v>
      </c>
      <c r="I9" s="223">
        <v>0.5</v>
      </c>
      <c r="J9" s="236">
        <v>0.28000000000000003</v>
      </c>
      <c r="K9" s="882">
        <v>0.27</v>
      </c>
      <c r="L9" s="223">
        <v>0.46600000000000003</v>
      </c>
      <c r="M9" s="236">
        <v>0.43</v>
      </c>
      <c r="N9" s="882">
        <v>0.5</v>
      </c>
      <c r="O9" s="223">
        <v>0.40300000000000002</v>
      </c>
      <c r="P9" s="236">
        <v>0.28000000000000003</v>
      </c>
      <c r="Q9" s="882">
        <v>0.39</v>
      </c>
      <c r="R9" s="9"/>
      <c r="S9" s="9"/>
      <c r="T9" s="9"/>
      <c r="U9" s="9"/>
      <c r="V9" s="9"/>
      <c r="W9" s="9"/>
      <c r="X9" s="9"/>
      <c r="Y9" s="9"/>
      <c r="Z9" s="9"/>
      <c r="AA9" s="51"/>
    </row>
    <row r="10" spans="1:27" ht="15" customHeight="1">
      <c r="B10" s="342" t="s">
        <v>1122</v>
      </c>
      <c r="C10" s="223">
        <v>0.83</v>
      </c>
      <c r="D10" s="236">
        <v>0.36</v>
      </c>
      <c r="E10" s="882">
        <v>0.3</v>
      </c>
      <c r="F10" s="223">
        <v>0.16300000000000001</v>
      </c>
      <c r="G10" s="236">
        <v>0.24</v>
      </c>
      <c r="H10" s="882">
        <v>0.28000000000000003</v>
      </c>
      <c r="I10" s="223">
        <v>0.72399999999999998</v>
      </c>
      <c r="J10" s="236">
        <v>0.28999999999999998</v>
      </c>
      <c r="K10" s="882">
        <v>0.26</v>
      </c>
      <c r="L10" s="223">
        <v>0.88200000000000001</v>
      </c>
      <c r="M10" s="236">
        <v>0.93</v>
      </c>
      <c r="N10" s="882">
        <v>0.69</v>
      </c>
      <c r="O10" s="223">
        <v>0.74</v>
      </c>
      <c r="P10" s="236">
        <v>0.78</v>
      </c>
      <c r="Q10" s="882">
        <v>0.43</v>
      </c>
      <c r="R10" s="9"/>
      <c r="S10" s="9"/>
      <c r="T10" s="9"/>
      <c r="U10" s="9"/>
      <c r="V10" s="9"/>
      <c r="W10" s="9"/>
      <c r="X10" s="9"/>
      <c r="Y10" s="9"/>
      <c r="Z10" s="9"/>
      <c r="AA10" s="51"/>
    </row>
    <row r="11" spans="1:27" ht="15" customHeight="1">
      <c r="B11" s="139"/>
      <c r="C11" s="237"/>
      <c r="D11" s="238"/>
      <c r="E11" s="238"/>
      <c r="F11" s="238"/>
      <c r="G11" s="238"/>
      <c r="H11" s="238"/>
      <c r="I11" s="238"/>
      <c r="J11" s="238"/>
      <c r="K11" s="238"/>
      <c r="L11" s="238"/>
      <c r="M11" s="238"/>
      <c r="N11" s="238"/>
      <c r="O11" s="238"/>
      <c r="P11" s="238"/>
      <c r="Q11" s="238"/>
      <c r="R11" s="9"/>
      <c r="S11" s="9"/>
      <c r="T11" s="9"/>
      <c r="U11" s="9"/>
      <c r="V11" s="9"/>
      <c r="W11" s="9"/>
      <c r="X11" s="9"/>
      <c r="Y11" s="9"/>
      <c r="Z11" s="138"/>
    </row>
    <row r="12" spans="1:27" ht="15" customHeight="1">
      <c r="B12" s="124" t="s">
        <v>103</v>
      </c>
      <c r="C12" s="911" t="s">
        <v>310</v>
      </c>
      <c r="D12" s="911"/>
      <c r="E12" s="911"/>
      <c r="F12" s="911"/>
      <c r="G12" s="911"/>
      <c r="H12" s="911"/>
      <c r="I12" s="911"/>
      <c r="J12" s="911"/>
      <c r="K12" s="911"/>
      <c r="L12" s="911"/>
      <c r="M12" s="911"/>
      <c r="N12" s="911"/>
      <c r="O12" s="911"/>
      <c r="P12" s="911"/>
      <c r="Q12" s="911"/>
      <c r="R12" s="9"/>
      <c r="S12" s="9"/>
      <c r="T12" s="9"/>
      <c r="U12" s="9"/>
      <c r="V12" s="9"/>
      <c r="W12" s="9"/>
      <c r="X12" s="9"/>
      <c r="Y12" s="9"/>
      <c r="Z12" s="138"/>
    </row>
    <row r="13" spans="1:27" ht="15" customHeight="1">
      <c r="B13" s="124" t="s">
        <v>104</v>
      </c>
      <c r="C13" s="911" t="s">
        <v>28</v>
      </c>
      <c r="D13" s="911"/>
      <c r="E13" s="911"/>
      <c r="F13" s="911"/>
      <c r="G13" s="911"/>
      <c r="H13" s="911"/>
      <c r="I13" s="911"/>
      <c r="J13" s="911"/>
      <c r="K13" s="911"/>
      <c r="L13" s="911"/>
      <c r="M13" s="911"/>
      <c r="N13" s="911"/>
      <c r="O13" s="911"/>
      <c r="P13" s="911"/>
      <c r="Q13" s="911"/>
      <c r="R13" s="9"/>
      <c r="S13" s="9"/>
      <c r="T13" s="9"/>
      <c r="U13" s="9"/>
      <c r="V13" s="9"/>
      <c r="W13" s="138"/>
      <c r="X13" s="138"/>
      <c r="Y13" s="138"/>
      <c r="Z13" s="138"/>
    </row>
    <row r="14" spans="1:27" ht="30" customHeight="1">
      <c r="B14" s="124" t="s">
        <v>106</v>
      </c>
      <c r="C14" s="977" t="s">
        <v>1080</v>
      </c>
      <c r="D14" s="977"/>
      <c r="E14" s="977"/>
      <c r="F14" s="977"/>
      <c r="G14" s="977"/>
      <c r="H14" s="977"/>
      <c r="I14" s="977"/>
      <c r="J14" s="977"/>
      <c r="K14" s="977"/>
      <c r="L14" s="977"/>
      <c r="M14" s="977"/>
      <c r="N14" s="977"/>
      <c r="O14" s="977"/>
      <c r="P14" s="977"/>
      <c r="Q14" s="977"/>
    </row>
    <row r="15" spans="1:27">
      <c r="B15" s="77"/>
      <c r="C15" s="77"/>
      <c r="D15" s="77"/>
      <c r="E15" s="77"/>
      <c r="F15" s="77"/>
      <c r="G15" s="77"/>
      <c r="H15" s="77"/>
      <c r="I15" s="77"/>
      <c r="J15" s="77"/>
      <c r="K15" s="77"/>
      <c r="L15" s="77"/>
      <c r="M15" s="77"/>
      <c r="N15" s="77"/>
      <c r="O15" s="77"/>
      <c r="P15" s="77"/>
      <c r="Q15" s="77"/>
      <c r="S15" s="69"/>
    </row>
    <row r="16" spans="1:27" s="71" customFormat="1" ht="20.100000000000001" customHeight="1">
      <c r="A16" s="77"/>
      <c r="B16" s="952" t="s">
        <v>311</v>
      </c>
      <c r="C16" s="953"/>
      <c r="D16" s="953"/>
      <c r="E16" s="953"/>
      <c r="F16" s="953"/>
      <c r="G16" s="953"/>
      <c r="H16" s="953"/>
      <c r="I16" s="953"/>
      <c r="J16" s="953"/>
      <c r="K16" s="953"/>
      <c r="L16" s="953"/>
      <c r="M16" s="953"/>
      <c r="N16" s="953"/>
      <c r="O16" s="953"/>
      <c r="P16" s="953"/>
      <c r="Q16" s="953"/>
    </row>
    <row r="17" spans="2:27" ht="15" customHeight="1">
      <c r="B17" s="921" t="s">
        <v>29</v>
      </c>
      <c r="C17" s="923" t="s">
        <v>88</v>
      </c>
      <c r="D17" s="919"/>
      <c r="E17" s="919"/>
      <c r="F17" s="919" t="s">
        <v>89</v>
      </c>
      <c r="G17" s="919"/>
      <c r="H17" s="919"/>
      <c r="I17" s="919" t="s">
        <v>90</v>
      </c>
      <c r="J17" s="919"/>
      <c r="K17" s="919"/>
      <c r="L17" s="919" t="s">
        <v>91</v>
      </c>
      <c r="M17" s="919"/>
      <c r="N17" s="920"/>
      <c r="O17" s="923" t="s">
        <v>92</v>
      </c>
      <c r="P17" s="919"/>
      <c r="Q17" s="919"/>
    </row>
    <row r="18" spans="2:27" ht="15" customHeight="1">
      <c r="B18" s="921"/>
      <c r="C18" s="104" t="s">
        <v>305</v>
      </c>
      <c r="D18" s="104" t="s">
        <v>306</v>
      </c>
      <c r="E18" s="105" t="s">
        <v>307</v>
      </c>
      <c r="F18" s="104" t="s">
        <v>305</v>
      </c>
      <c r="G18" s="104" t="s">
        <v>306</v>
      </c>
      <c r="H18" s="105" t="s">
        <v>307</v>
      </c>
      <c r="I18" s="104" t="s">
        <v>305</v>
      </c>
      <c r="J18" s="104" t="s">
        <v>306</v>
      </c>
      <c r="K18" s="105" t="s">
        <v>307</v>
      </c>
      <c r="L18" s="104" t="s">
        <v>305</v>
      </c>
      <c r="M18" s="104" t="s">
        <v>306</v>
      </c>
      <c r="N18" s="105" t="s">
        <v>307</v>
      </c>
      <c r="O18" s="104" t="s">
        <v>305</v>
      </c>
      <c r="P18" s="104" t="s">
        <v>306</v>
      </c>
      <c r="Q18" s="105" t="s">
        <v>307</v>
      </c>
    </row>
    <row r="19" spans="2:27" ht="15" customHeight="1">
      <c r="B19" s="974" t="s">
        <v>312</v>
      </c>
      <c r="C19" s="975"/>
      <c r="D19" s="975"/>
      <c r="E19" s="975"/>
      <c r="F19" s="975"/>
      <c r="G19" s="975"/>
      <c r="H19" s="975"/>
      <c r="I19" s="975"/>
      <c r="J19" s="975"/>
      <c r="K19" s="975"/>
      <c r="L19" s="975"/>
      <c r="M19" s="975"/>
      <c r="N19" s="975"/>
      <c r="O19" s="975"/>
      <c r="P19" s="975"/>
      <c r="Q19" s="976"/>
    </row>
    <row r="20" spans="2:27" ht="15" customHeight="1">
      <c r="B20" s="464" t="s">
        <v>313</v>
      </c>
      <c r="C20" s="875">
        <v>0.91600000000000004</v>
      </c>
      <c r="D20" s="874">
        <v>0.70299999999999996</v>
      </c>
      <c r="E20" s="880">
        <v>1</v>
      </c>
      <c r="F20" s="875">
        <v>0.93100000000000005</v>
      </c>
      <c r="G20" s="874">
        <v>0.76500000000000001</v>
      </c>
      <c r="H20" s="880">
        <v>1</v>
      </c>
      <c r="I20" s="875">
        <v>0.67500000000000004</v>
      </c>
      <c r="J20" s="874">
        <v>0.68100000000000005</v>
      </c>
      <c r="K20" s="880">
        <v>1</v>
      </c>
      <c r="L20" s="875">
        <v>0.92700000000000005</v>
      </c>
      <c r="M20" s="874">
        <v>0.73699999999999999</v>
      </c>
      <c r="N20" s="880">
        <v>1</v>
      </c>
      <c r="O20" s="875">
        <v>0.90300000000000002</v>
      </c>
      <c r="P20" s="874">
        <v>0.72099999999999997</v>
      </c>
      <c r="Q20" s="880">
        <v>1</v>
      </c>
      <c r="W20" s="51"/>
      <c r="X20" s="51"/>
      <c r="Y20" s="51"/>
      <c r="Z20" s="51"/>
      <c r="AA20" s="51"/>
    </row>
    <row r="21" spans="2:27" ht="15" customHeight="1">
      <c r="B21" s="377" t="s">
        <v>314</v>
      </c>
      <c r="C21" s="874">
        <v>0.91600000000000004</v>
      </c>
      <c r="D21" s="874">
        <v>0.70299999999999996</v>
      </c>
      <c r="E21" s="880">
        <v>1</v>
      </c>
      <c r="F21" s="874">
        <v>0.93100000000000005</v>
      </c>
      <c r="G21" s="874">
        <v>0.76500000000000001</v>
      </c>
      <c r="H21" s="880">
        <v>1</v>
      </c>
      <c r="I21" s="874">
        <v>0.67500000000000004</v>
      </c>
      <c r="J21" s="874">
        <v>0.68100000000000005</v>
      </c>
      <c r="K21" s="880">
        <v>1</v>
      </c>
      <c r="L21" s="874">
        <v>0.92700000000000005</v>
      </c>
      <c r="M21" s="874">
        <v>0.73699999999999999</v>
      </c>
      <c r="N21" s="880">
        <v>1</v>
      </c>
      <c r="O21" s="874">
        <v>0.90300000000000002</v>
      </c>
      <c r="P21" s="874">
        <v>0.72099999999999997</v>
      </c>
      <c r="Q21" s="880">
        <v>1</v>
      </c>
      <c r="W21" s="51"/>
      <c r="X21" s="51"/>
      <c r="Y21" s="51"/>
      <c r="Z21" s="51"/>
      <c r="AA21" s="51"/>
    </row>
    <row r="22" spans="2:27" ht="15" customHeight="1">
      <c r="B22" s="77"/>
      <c r="C22" s="137"/>
      <c r="D22" s="137"/>
      <c r="E22" s="137"/>
      <c r="F22" s="137"/>
      <c r="G22" s="137"/>
      <c r="H22" s="137"/>
      <c r="I22" s="137"/>
      <c r="J22" s="137"/>
      <c r="K22" s="137"/>
      <c r="L22" s="137"/>
      <c r="M22" s="137"/>
      <c r="N22" s="137"/>
      <c r="O22" s="137"/>
      <c r="P22" s="137"/>
      <c r="Q22" s="137"/>
    </row>
    <row r="23" spans="2:27" ht="15" customHeight="1">
      <c r="B23" s="124" t="s">
        <v>103</v>
      </c>
      <c r="C23" s="911" t="s">
        <v>310</v>
      </c>
      <c r="D23" s="911"/>
      <c r="E23" s="911"/>
      <c r="F23" s="911"/>
      <c r="G23" s="911"/>
      <c r="H23" s="911"/>
      <c r="I23" s="911"/>
      <c r="J23" s="911"/>
      <c r="K23" s="911"/>
      <c r="L23" s="911"/>
      <c r="M23" s="911"/>
      <c r="N23" s="911"/>
      <c r="O23" s="911"/>
      <c r="P23" s="911"/>
      <c r="Q23" s="911"/>
    </row>
    <row r="24" spans="2:27" ht="15" customHeight="1">
      <c r="B24" s="124" t="s">
        <v>104</v>
      </c>
      <c r="C24" s="911" t="s">
        <v>28</v>
      </c>
      <c r="D24" s="911"/>
      <c r="E24" s="911"/>
      <c r="F24" s="911"/>
      <c r="G24" s="911"/>
      <c r="H24" s="911"/>
      <c r="I24" s="911"/>
      <c r="J24" s="911"/>
      <c r="K24" s="911"/>
      <c r="L24" s="911"/>
      <c r="M24" s="911"/>
      <c r="N24" s="911"/>
      <c r="O24" s="911"/>
      <c r="P24" s="911"/>
      <c r="Q24" s="911"/>
    </row>
    <row r="25" spans="2:27" ht="20.100000000000001" customHeight="1">
      <c r="B25" s="465" t="s">
        <v>106</v>
      </c>
      <c r="C25" s="1259" t="s">
        <v>1121</v>
      </c>
      <c r="D25" s="1259"/>
      <c r="E25" s="1259"/>
      <c r="F25" s="1259"/>
      <c r="G25" s="1259"/>
      <c r="H25" s="1259"/>
      <c r="I25" s="1259"/>
      <c r="J25" s="1259"/>
      <c r="K25" s="1259"/>
      <c r="L25" s="1259"/>
      <c r="M25" s="1259"/>
      <c r="N25" s="1259"/>
      <c r="O25" s="1259"/>
      <c r="P25" s="1259"/>
      <c r="Q25" s="1259"/>
    </row>
    <row r="26" spans="2:27">
      <c r="B26" s="77"/>
      <c r="C26" s="77"/>
      <c r="D26" s="77"/>
      <c r="E26" s="77"/>
      <c r="F26" s="77"/>
      <c r="G26" s="77"/>
      <c r="H26" s="77"/>
      <c r="I26" s="77"/>
      <c r="J26" s="77"/>
      <c r="K26" s="77"/>
      <c r="L26" s="77"/>
      <c r="M26" s="77"/>
      <c r="N26" s="77"/>
      <c r="O26" s="77"/>
      <c r="P26" s="77"/>
      <c r="Q26" s="77"/>
    </row>
    <row r="27" spans="2:27">
      <c r="B27" s="77"/>
      <c r="C27" s="77"/>
      <c r="D27" s="77"/>
      <c r="E27" s="77"/>
      <c r="F27" s="77"/>
      <c r="G27" s="77"/>
      <c r="H27" s="77"/>
      <c r="I27" s="77"/>
      <c r="J27" s="77"/>
      <c r="K27" s="77"/>
      <c r="L27" s="77"/>
      <c r="M27" s="77"/>
      <c r="N27" s="77"/>
      <c r="O27" s="77"/>
      <c r="P27" s="77"/>
      <c r="Q27" s="77"/>
    </row>
    <row r="28" spans="2:27">
      <c r="B28" s="77"/>
      <c r="C28" s="77"/>
      <c r="D28" s="77"/>
      <c r="E28" s="77"/>
      <c r="F28" s="77"/>
      <c r="G28" s="77"/>
      <c r="H28" s="77"/>
      <c r="I28" s="77"/>
      <c r="J28" s="77"/>
      <c r="K28" s="77"/>
      <c r="L28" s="77"/>
      <c r="M28" s="521"/>
      <c r="N28" s="77"/>
      <c r="O28" s="77"/>
      <c r="P28" s="77"/>
      <c r="Q28" s="77"/>
    </row>
    <row r="29" spans="2:27">
      <c r="B29" s="77"/>
      <c r="C29" s="77"/>
      <c r="D29" s="77"/>
      <c r="E29" s="77"/>
      <c r="F29" s="77"/>
      <c r="G29" s="77"/>
      <c r="H29" s="77"/>
      <c r="I29" s="77"/>
      <c r="J29" s="77"/>
      <c r="K29" s="488"/>
      <c r="L29" s="77"/>
      <c r="M29" s="77"/>
      <c r="N29" s="77"/>
      <c r="O29" s="77"/>
      <c r="P29" s="77"/>
      <c r="Q29" s="77"/>
    </row>
    <row r="30" spans="2:27">
      <c r="B30" s="77"/>
      <c r="C30" s="77"/>
      <c r="D30" s="77"/>
      <c r="E30" s="77"/>
      <c r="F30" s="77"/>
      <c r="G30" s="77"/>
      <c r="H30" s="77"/>
      <c r="I30" s="77"/>
      <c r="J30" s="77"/>
      <c r="K30" s="77"/>
      <c r="L30" s="77"/>
      <c r="M30" s="77"/>
      <c r="N30" s="77"/>
      <c r="O30" s="77"/>
      <c r="P30" s="77"/>
      <c r="Q30" s="77"/>
    </row>
  </sheetData>
  <mergeCells count="21">
    <mergeCell ref="B6:B7"/>
    <mergeCell ref="B5:Q5"/>
    <mergeCell ref="C12:Q12"/>
    <mergeCell ref="C13:Q13"/>
    <mergeCell ref="C14:Q14"/>
    <mergeCell ref="C6:E6"/>
    <mergeCell ref="F6:H6"/>
    <mergeCell ref="I6:K6"/>
    <mergeCell ref="L6:N6"/>
    <mergeCell ref="O6:Q6"/>
    <mergeCell ref="C25:Q25"/>
    <mergeCell ref="L17:N17"/>
    <mergeCell ref="O17:Q17"/>
    <mergeCell ref="B16:Q16"/>
    <mergeCell ref="C23:Q23"/>
    <mergeCell ref="C24:Q24"/>
    <mergeCell ref="B17:B18"/>
    <mergeCell ref="C17:E17"/>
    <mergeCell ref="F17:H17"/>
    <mergeCell ref="I17:K17"/>
    <mergeCell ref="B19:Q19"/>
  </mergeCells>
  <hyperlinks>
    <hyperlink ref="C25:V25" r:id="rId1" location="human" display="1See our Exclusion List. Code of Conduct p. 34." xr:uid="{3E70C56E-E6BD-49BF-8E89-D9CE25BBF95D}"/>
    <hyperlink ref="A1" location="'0_Content'!B6" display="Back to content" xr:uid="{D666FDE4-D552-427B-BA49-CFD7E7CD34D7}"/>
    <hyperlink ref="A2" location="'0.1_Index'!B3" display="Index" xr:uid="{DE11AEBF-F84C-4B76-86F3-B4F4D896229D}"/>
    <hyperlink ref="C25:Q25" r:id="rId2" location="human" display="See our Exclusion List (Code of Conduct p. 30)" xr:uid="{4B388E8F-A310-47E2-B7D7-8BD2A467B922}"/>
    <hyperlink ref="C14:Q14" r:id="rId3" display="In 2025, a new methodology for the sustainability analysis of suppliers was introduced (see Group Guideline for Sustainable Procurement). Due to implementation constraints, the 2025 assessment of significant suppliers was based on a combination of new and previous methodologies." xr:uid="{4939BE24-F690-4A6D-B90A-A2D1DD4AFA3F}"/>
  </hyperlinks>
  <pageMargins left="0.7" right="0.7" top="0.75" bottom="0.75" header="0.3" footer="0.3"/>
  <pageSetup paperSize="9"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3AE90-9E54-428E-B1E6-C1DD6170BEE8}">
  <sheetPr>
    <tabColor rgb="FF004F95"/>
    <pageSetUpPr fitToPage="1"/>
  </sheetPr>
  <dimension ref="A1:AE108"/>
  <sheetViews>
    <sheetView showGridLines="0" zoomScaleNormal="100" workbookViewId="0">
      <pane ySplit="2" topLeftCell="A78" activePane="bottomLeft" state="frozen"/>
      <selection pane="bottomLeft" activeCell="A51" sqref="A51"/>
    </sheetView>
  </sheetViews>
  <sheetFormatPr defaultColWidth="8.5703125" defaultRowHeight="14.25"/>
  <cols>
    <col min="1" max="1" width="19.5703125" style="77" customWidth="1"/>
    <col min="2" max="2" width="46.28515625" style="51" customWidth="1"/>
    <col min="3" max="17" width="15.5703125" style="51" customWidth="1"/>
    <col min="18" max="19" width="21" style="77" bestFit="1" customWidth="1"/>
    <col min="20" max="20" width="8.5703125" style="77"/>
    <col min="21" max="21" width="18" style="77" bestFit="1" customWidth="1"/>
    <col min="22" max="22" width="8.5703125" style="77"/>
    <col min="23" max="23" width="9.28515625" style="77" bestFit="1" customWidth="1"/>
    <col min="24" max="27" width="8.5703125" style="77"/>
    <col min="28" max="28" width="9.5703125" style="77" bestFit="1" customWidth="1"/>
    <col min="29" max="16384" width="8.5703125" style="77"/>
  </cols>
  <sheetData>
    <row r="1" spans="1:28" ht="15">
      <c r="A1" s="26" t="s">
        <v>27</v>
      </c>
    </row>
    <row r="2" spans="1:28" ht="15">
      <c r="A2" s="26" t="s">
        <v>85</v>
      </c>
    </row>
    <row r="3" spans="1:28" s="71" customFormat="1" ht="20.100000000000001" customHeight="1">
      <c r="B3" s="73" t="s">
        <v>51</v>
      </c>
      <c r="C3" s="80"/>
      <c r="D3" s="80"/>
      <c r="E3" s="80"/>
      <c r="F3" s="80"/>
      <c r="G3" s="80"/>
      <c r="H3" s="80"/>
      <c r="I3" s="80"/>
      <c r="J3" s="80"/>
      <c r="K3" s="80"/>
      <c r="L3" s="80"/>
      <c r="M3" s="80"/>
      <c r="N3" s="80"/>
      <c r="O3" s="80"/>
      <c r="P3" s="80"/>
      <c r="Q3" s="80"/>
    </row>
    <row r="4" spans="1:28">
      <c r="B4" s="11"/>
      <c r="C4" s="11"/>
      <c r="D4" s="16"/>
      <c r="E4" s="16"/>
      <c r="F4" s="16"/>
      <c r="G4" s="16"/>
      <c r="H4" s="16"/>
      <c r="I4" s="16"/>
      <c r="J4" s="16"/>
      <c r="K4" s="16"/>
      <c r="L4" s="16"/>
      <c r="M4" s="16"/>
      <c r="N4" s="16"/>
      <c r="O4" s="16"/>
      <c r="P4" s="16"/>
      <c r="Q4" s="16"/>
    </row>
    <row r="5" spans="1:28" s="71" customFormat="1" ht="20.100000000000001" customHeight="1">
      <c r="B5" s="927" t="s">
        <v>52</v>
      </c>
      <c r="C5" s="928"/>
      <c r="D5" s="928"/>
      <c r="E5" s="928"/>
      <c r="F5" s="928"/>
      <c r="G5" s="928"/>
      <c r="H5" s="928"/>
      <c r="I5" s="928"/>
      <c r="J5" s="928"/>
      <c r="K5" s="928"/>
      <c r="L5" s="928"/>
      <c r="M5" s="928"/>
      <c r="N5" s="928"/>
      <c r="O5" s="928"/>
      <c r="P5" s="928"/>
      <c r="Q5" s="928"/>
    </row>
    <row r="6" spans="1:28" ht="15" customHeight="1">
      <c r="B6" s="921" t="s">
        <v>315</v>
      </c>
      <c r="C6" s="923" t="s">
        <v>88</v>
      </c>
      <c r="D6" s="919"/>
      <c r="E6" s="919"/>
      <c r="F6" s="923" t="s">
        <v>89</v>
      </c>
      <c r="G6" s="919"/>
      <c r="H6" s="919"/>
      <c r="I6" s="923" t="s">
        <v>90</v>
      </c>
      <c r="J6" s="919"/>
      <c r="K6" s="919"/>
      <c r="L6" s="923" t="s">
        <v>91</v>
      </c>
      <c r="M6" s="919"/>
      <c r="N6" s="919"/>
      <c r="O6" s="923" t="s">
        <v>92</v>
      </c>
      <c r="P6" s="919"/>
      <c r="Q6" s="919"/>
    </row>
    <row r="7" spans="1:28" ht="15" customHeight="1">
      <c r="B7" s="922"/>
      <c r="C7" s="127" t="s">
        <v>93</v>
      </c>
      <c r="D7" s="127" t="s">
        <v>94</v>
      </c>
      <c r="E7" s="128" t="s">
        <v>95</v>
      </c>
      <c r="F7" s="127" t="s">
        <v>93</v>
      </c>
      <c r="G7" s="127" t="s">
        <v>94</v>
      </c>
      <c r="H7" s="128" t="s">
        <v>95</v>
      </c>
      <c r="I7" s="127" t="s">
        <v>93</v>
      </c>
      <c r="J7" s="127" t="s">
        <v>94</v>
      </c>
      <c r="K7" s="128" t="s">
        <v>95</v>
      </c>
      <c r="L7" s="127" t="s">
        <v>93</v>
      </c>
      <c r="M7" s="127" t="s">
        <v>94</v>
      </c>
      <c r="N7" s="128" t="s">
        <v>95</v>
      </c>
      <c r="O7" s="127" t="s">
        <v>93</v>
      </c>
      <c r="P7" s="127" t="s">
        <v>94</v>
      </c>
      <c r="Q7" s="128" t="s">
        <v>95</v>
      </c>
    </row>
    <row r="8" spans="1:28" ht="15" customHeight="1">
      <c r="B8" s="379" t="s">
        <v>316</v>
      </c>
      <c r="C8" s="205">
        <v>995.17616794000003</v>
      </c>
      <c r="D8" s="288">
        <v>1141.19122193</v>
      </c>
      <c r="E8" s="288">
        <v>1363.7523348099999</v>
      </c>
      <c r="F8" s="205">
        <v>148.22345896000002</v>
      </c>
      <c r="G8" s="288">
        <v>176.60669492</v>
      </c>
      <c r="H8" s="288">
        <v>212.95002163000001</v>
      </c>
      <c r="I8" s="205">
        <v>157.59472879</v>
      </c>
      <c r="J8" s="288">
        <v>170.10237985000001</v>
      </c>
      <c r="K8" s="288">
        <v>161.73572799999999</v>
      </c>
      <c r="L8" s="205">
        <v>9.5960500000000001E-3</v>
      </c>
      <c r="M8" s="288">
        <v>1.04952E-3</v>
      </c>
      <c r="N8" s="288">
        <v>0</v>
      </c>
      <c r="O8" s="205">
        <v>1301.00395174</v>
      </c>
      <c r="P8" s="288">
        <v>1487.9013462200001</v>
      </c>
      <c r="Q8" s="288">
        <f t="shared" ref="Q8:Q13" si="0">SUM(N8,K8,H8,E8)</f>
        <v>1738.4380844399998</v>
      </c>
      <c r="AB8" s="99"/>
    </row>
    <row r="9" spans="1:28" ht="15" customHeight="1">
      <c r="B9" s="380" t="s">
        <v>317</v>
      </c>
      <c r="C9" s="205">
        <v>997.63561935000007</v>
      </c>
      <c r="D9" s="288">
        <v>1133.3916166700001</v>
      </c>
      <c r="E9" s="288">
        <v>1258.3102283399999</v>
      </c>
      <c r="F9" s="205">
        <v>285.87358685999999</v>
      </c>
      <c r="G9" s="288">
        <v>300.47008591000002</v>
      </c>
      <c r="H9" s="288">
        <v>332.49007526999998</v>
      </c>
      <c r="I9" s="205">
        <v>151.67705108000001</v>
      </c>
      <c r="J9" s="288">
        <v>144.70930494000001</v>
      </c>
      <c r="K9" s="288">
        <v>132.70612241000001</v>
      </c>
      <c r="L9" s="205">
        <v>2.2946389500000004</v>
      </c>
      <c r="M9" s="288">
        <v>2.1077255400000001</v>
      </c>
      <c r="N9" s="288">
        <v>1.94304967</v>
      </c>
      <c r="O9" s="205">
        <v>1437.48089624</v>
      </c>
      <c r="P9" s="288">
        <v>1580.67873306</v>
      </c>
      <c r="Q9" s="288">
        <f t="shared" si="0"/>
        <v>1725.4494756899999</v>
      </c>
      <c r="AB9" s="99"/>
    </row>
    <row r="10" spans="1:28" ht="15" customHeight="1">
      <c r="B10" s="380" t="s">
        <v>318</v>
      </c>
      <c r="C10" s="205">
        <v>1340.70119819</v>
      </c>
      <c r="D10" s="288">
        <v>1552.1035381900001</v>
      </c>
      <c r="E10" s="288">
        <v>1679.2535955200001</v>
      </c>
      <c r="F10" s="205">
        <v>377.34154223000002</v>
      </c>
      <c r="G10" s="288">
        <v>421.28152194</v>
      </c>
      <c r="H10" s="288">
        <v>467.49564350999998</v>
      </c>
      <c r="I10" s="205">
        <v>107.03120195999999</v>
      </c>
      <c r="J10" s="288">
        <v>105.51669432999999</v>
      </c>
      <c r="K10" s="288">
        <v>98.551056709999997</v>
      </c>
      <c r="L10" s="205">
        <v>9.0161484000000005</v>
      </c>
      <c r="M10" s="288">
        <v>7.6075465099999997</v>
      </c>
      <c r="N10" s="288">
        <v>6.6985935199999993</v>
      </c>
      <c r="O10" s="205">
        <v>1834.0900907800001</v>
      </c>
      <c r="P10" s="288">
        <v>2086.5093009700004</v>
      </c>
      <c r="Q10" s="288">
        <f t="shared" si="0"/>
        <v>2251.9988892599999</v>
      </c>
      <c r="AB10" s="99"/>
    </row>
    <row r="11" spans="1:28" ht="15" customHeight="1">
      <c r="B11" s="380" t="s">
        <v>319</v>
      </c>
      <c r="C11" s="205">
        <v>666.83764974999997</v>
      </c>
      <c r="D11" s="288">
        <v>744.81012434000002</v>
      </c>
      <c r="E11" s="288">
        <v>855.08342898000001</v>
      </c>
      <c r="F11" s="205">
        <v>155.90870405999999</v>
      </c>
      <c r="G11" s="288">
        <v>165.15482559</v>
      </c>
      <c r="H11" s="288">
        <v>180.84072294999999</v>
      </c>
      <c r="I11" s="205">
        <v>44.109430509999996</v>
      </c>
      <c r="J11" s="288">
        <v>39.076595659999995</v>
      </c>
      <c r="K11" s="288">
        <v>35.880865929999999</v>
      </c>
      <c r="L11" s="205">
        <v>9.9337411500000012</v>
      </c>
      <c r="M11" s="288">
        <v>7.98027833</v>
      </c>
      <c r="N11" s="288">
        <v>7.6491286799999996</v>
      </c>
      <c r="O11" s="205">
        <v>876.78952546999994</v>
      </c>
      <c r="P11" s="288">
        <v>957.02182391999997</v>
      </c>
      <c r="Q11" s="288">
        <f t="shared" si="0"/>
        <v>1079.45414654</v>
      </c>
      <c r="AB11" s="99"/>
    </row>
    <row r="12" spans="1:28" ht="15" customHeight="1">
      <c r="B12" s="380" t="s">
        <v>320</v>
      </c>
      <c r="C12" s="205">
        <v>625.9743600700001</v>
      </c>
      <c r="D12" s="288">
        <v>732.57181764999996</v>
      </c>
      <c r="E12" s="288">
        <v>802.44968328999994</v>
      </c>
      <c r="F12" s="205">
        <v>107.87972984999999</v>
      </c>
      <c r="G12" s="288">
        <v>124.39870498000001</v>
      </c>
      <c r="H12" s="288">
        <v>114.84204824</v>
      </c>
      <c r="I12" s="205">
        <v>21.19465872</v>
      </c>
      <c r="J12" s="288">
        <v>19.939509079999997</v>
      </c>
      <c r="K12" s="288">
        <v>18.087477120000003</v>
      </c>
      <c r="L12" s="205">
        <v>22.062006280000002</v>
      </c>
      <c r="M12" s="288">
        <v>20.991461300000001</v>
      </c>
      <c r="N12" s="288">
        <v>21.737979840000001</v>
      </c>
      <c r="O12" s="205">
        <v>777.11075492000009</v>
      </c>
      <c r="P12" s="288">
        <v>897.90149300999997</v>
      </c>
      <c r="Q12" s="288">
        <f t="shared" si="0"/>
        <v>957.11718848999999</v>
      </c>
      <c r="R12" s="98"/>
      <c r="S12" s="98"/>
      <c r="T12" s="98"/>
      <c r="U12" s="98"/>
      <c r="AB12" s="99"/>
    </row>
    <row r="13" spans="1:28" ht="15" customHeight="1">
      <c r="B13" s="326" t="s">
        <v>92</v>
      </c>
      <c r="C13" s="239">
        <v>4626.3249953000004</v>
      </c>
      <c r="D13" s="381">
        <v>5304.0683187800005</v>
      </c>
      <c r="E13" s="381">
        <f>SUM(E8:E12)</f>
        <v>5958.8492709399998</v>
      </c>
      <c r="F13" s="239">
        <v>1075.22702196</v>
      </c>
      <c r="G13" s="381">
        <v>1187.9118333400002</v>
      </c>
      <c r="H13" s="381">
        <f>SUM(H8:H12)</f>
        <v>1308.6185115999999</v>
      </c>
      <c r="I13" s="239">
        <v>481.60707106000001</v>
      </c>
      <c r="J13" s="381">
        <v>479.34448386000003</v>
      </c>
      <c r="K13" s="381">
        <f>SUM(K8:K12)</f>
        <v>446.96125017000008</v>
      </c>
      <c r="L13" s="239">
        <v>43.316130830000006</v>
      </c>
      <c r="M13" s="381">
        <v>38.6880612</v>
      </c>
      <c r="N13" s="381">
        <f>SUM(N8:N12)</f>
        <v>38.028751710000002</v>
      </c>
      <c r="O13" s="239">
        <v>6226.4752191500011</v>
      </c>
      <c r="P13" s="381">
        <v>7010.0126971800009</v>
      </c>
      <c r="Q13" s="381">
        <f t="shared" si="0"/>
        <v>7752.4577844199994</v>
      </c>
      <c r="R13" s="98"/>
      <c r="S13" s="98"/>
      <c r="T13" s="98"/>
      <c r="U13" s="98"/>
      <c r="AB13" s="99"/>
    </row>
    <row r="14" spans="1:28" ht="15" customHeight="1">
      <c r="B14" s="141"/>
      <c r="C14" s="517"/>
      <c r="D14" s="517"/>
      <c r="E14" s="517"/>
      <c r="F14" s="517"/>
      <c r="G14" s="517"/>
      <c r="H14" s="517"/>
      <c r="I14" s="517"/>
      <c r="J14" s="517"/>
      <c r="K14" s="517"/>
      <c r="L14" s="517"/>
      <c r="M14" s="517"/>
      <c r="N14" s="517"/>
      <c r="O14" s="517"/>
      <c r="P14" s="517"/>
      <c r="Q14" s="517"/>
      <c r="R14" s="98"/>
      <c r="S14" s="98"/>
      <c r="T14" s="98"/>
      <c r="U14" s="98"/>
    </row>
    <row r="15" spans="1:28" ht="15" customHeight="1">
      <c r="B15" s="118" t="s">
        <v>103</v>
      </c>
      <c r="C15" s="978" t="s">
        <v>117</v>
      </c>
      <c r="D15" s="978"/>
      <c r="E15" s="978"/>
      <c r="F15" s="978"/>
      <c r="G15" s="978"/>
      <c r="H15" s="978"/>
      <c r="I15" s="978"/>
      <c r="J15" s="978"/>
      <c r="K15" s="978"/>
      <c r="L15" s="978"/>
      <c r="M15" s="978"/>
      <c r="N15" s="978"/>
      <c r="O15" s="978"/>
      <c r="P15" s="978"/>
      <c r="Q15" s="978"/>
      <c r="R15" s="98"/>
      <c r="S15" s="98"/>
      <c r="T15" s="98"/>
      <c r="U15" s="98"/>
    </row>
    <row r="16" spans="1:28" ht="15" customHeight="1">
      <c r="B16" s="118" t="s">
        <v>104</v>
      </c>
      <c r="C16" s="978" t="s">
        <v>118</v>
      </c>
      <c r="D16" s="978"/>
      <c r="E16" s="978"/>
      <c r="F16" s="978"/>
      <c r="G16" s="978"/>
      <c r="H16" s="978"/>
      <c r="I16" s="978"/>
      <c r="J16" s="978"/>
      <c r="K16" s="978"/>
      <c r="L16" s="978"/>
      <c r="M16" s="978"/>
      <c r="N16" s="978"/>
      <c r="O16" s="978"/>
      <c r="P16" s="978"/>
      <c r="Q16" s="978"/>
      <c r="R16" s="98"/>
      <c r="S16" s="98"/>
      <c r="T16" s="98"/>
      <c r="U16" s="98"/>
    </row>
    <row r="17" spans="1:21" ht="15" customHeight="1">
      <c r="B17" s="118" t="s">
        <v>106</v>
      </c>
      <c r="C17" s="910"/>
      <c r="D17" s="911"/>
      <c r="E17" s="911"/>
      <c r="F17" s="911"/>
      <c r="G17" s="911"/>
      <c r="H17" s="911"/>
      <c r="I17" s="911"/>
      <c r="J17" s="911"/>
      <c r="K17" s="911"/>
      <c r="L17" s="911"/>
      <c r="M17" s="911"/>
      <c r="N17" s="911"/>
      <c r="O17" s="911"/>
      <c r="P17" s="911"/>
      <c r="Q17" s="911"/>
      <c r="R17" s="98"/>
      <c r="S17" s="98"/>
      <c r="T17" s="98"/>
      <c r="U17" s="98"/>
    </row>
    <row r="18" spans="1:21" ht="15" customHeight="1">
      <c r="B18" s="142"/>
      <c r="C18" s="143"/>
      <c r="D18" s="144"/>
      <c r="E18" s="144"/>
      <c r="F18" s="144"/>
      <c r="G18" s="144"/>
      <c r="H18" s="144"/>
      <c r="I18" s="144"/>
      <c r="J18" s="144"/>
      <c r="K18" s="144"/>
      <c r="L18" s="144"/>
      <c r="M18" s="144"/>
      <c r="N18" s="144"/>
      <c r="O18" s="144"/>
      <c r="P18" s="144"/>
      <c r="Q18" s="144"/>
    </row>
    <row r="19" spans="1:21" ht="15" customHeight="1">
      <c r="B19" s="30"/>
      <c r="C19" s="656"/>
      <c r="D19" s="59"/>
      <c r="E19" s="59"/>
      <c r="F19" s="59"/>
      <c r="G19" s="59"/>
      <c r="H19" s="59"/>
      <c r="I19" s="59"/>
      <c r="J19" s="59"/>
      <c r="K19" s="59"/>
      <c r="L19" s="59"/>
      <c r="M19" s="59"/>
      <c r="N19" s="59"/>
      <c r="O19" s="59"/>
      <c r="P19" s="59"/>
      <c r="Q19" s="59"/>
    </row>
    <row r="20" spans="1:21" s="71" customFormat="1" ht="20.100000000000001" customHeight="1">
      <c r="A20" s="77"/>
      <c r="B20" s="927" t="s">
        <v>53</v>
      </c>
      <c r="C20" s="928"/>
      <c r="D20" s="928"/>
      <c r="E20" s="928"/>
      <c r="F20" s="928"/>
      <c r="G20" s="928"/>
      <c r="H20" s="928"/>
      <c r="I20" s="928"/>
      <c r="J20" s="928"/>
      <c r="K20" s="928"/>
      <c r="L20" s="928"/>
      <c r="M20" s="928"/>
      <c r="N20" s="928"/>
      <c r="O20" s="928"/>
      <c r="P20" s="928"/>
      <c r="Q20" s="928"/>
    </row>
    <row r="21" spans="1:21" ht="15" customHeight="1">
      <c r="B21" s="921" t="s">
        <v>29</v>
      </c>
      <c r="C21" s="923" t="s">
        <v>88</v>
      </c>
      <c r="D21" s="919"/>
      <c r="E21" s="919"/>
      <c r="F21" s="923" t="s">
        <v>89</v>
      </c>
      <c r="G21" s="919"/>
      <c r="H21" s="919"/>
      <c r="I21" s="923" t="s">
        <v>90</v>
      </c>
      <c r="J21" s="919"/>
      <c r="K21" s="919"/>
      <c r="L21" s="923" t="s">
        <v>91</v>
      </c>
      <c r="M21" s="919"/>
      <c r="N21" s="919"/>
      <c r="O21" s="923" t="s">
        <v>92</v>
      </c>
      <c r="P21" s="919"/>
      <c r="Q21" s="919"/>
    </row>
    <row r="22" spans="1:21" ht="15" customHeight="1">
      <c r="B22" s="922"/>
      <c r="C22" s="127" t="s">
        <v>93</v>
      </c>
      <c r="D22" s="127" t="s">
        <v>94</v>
      </c>
      <c r="E22" s="128" t="s">
        <v>95</v>
      </c>
      <c r="F22" s="127" t="s">
        <v>93</v>
      </c>
      <c r="G22" s="127" t="s">
        <v>94</v>
      </c>
      <c r="H22" s="128" t="s">
        <v>95</v>
      </c>
      <c r="I22" s="127" t="s">
        <v>93</v>
      </c>
      <c r="J22" s="127" t="s">
        <v>94</v>
      </c>
      <c r="K22" s="128" t="s">
        <v>95</v>
      </c>
      <c r="L22" s="127" t="s">
        <v>93</v>
      </c>
      <c r="M22" s="127" t="s">
        <v>94</v>
      </c>
      <c r="N22" s="128" t="s">
        <v>95</v>
      </c>
      <c r="O22" s="127" t="s">
        <v>93</v>
      </c>
      <c r="P22" s="127" t="s">
        <v>94</v>
      </c>
      <c r="Q22" s="128" t="s">
        <v>95</v>
      </c>
      <c r="R22" s="980"/>
      <c r="S22" s="981"/>
      <c r="T22" s="981"/>
    </row>
    <row r="23" spans="1:21" ht="15" customHeight="1">
      <c r="B23" s="379" t="s">
        <v>321</v>
      </c>
      <c r="C23" s="205">
        <v>511.08339773379817</v>
      </c>
      <c r="D23" s="288">
        <v>702.33123470951159</v>
      </c>
      <c r="E23" s="288">
        <v>941.99244808998799</v>
      </c>
      <c r="F23" s="205">
        <v>65.511483142585618</v>
      </c>
      <c r="G23" s="288">
        <v>86.902035735723416</v>
      </c>
      <c r="H23" s="288">
        <v>91.351337139441554</v>
      </c>
      <c r="I23" s="205">
        <v>33.088314612146398</v>
      </c>
      <c r="J23" s="288">
        <v>32.910257214907794</v>
      </c>
      <c r="K23" s="288">
        <v>25.901087387234039</v>
      </c>
      <c r="L23" s="205">
        <v>4.9474820863814528E-3</v>
      </c>
      <c r="M23" s="288">
        <v>1.0114180583958704E-3</v>
      </c>
      <c r="N23" s="288">
        <v>0</v>
      </c>
      <c r="O23" s="205">
        <v>609.57076184349683</v>
      </c>
      <c r="P23" s="288">
        <v>822.03042578151621</v>
      </c>
      <c r="Q23" s="288">
        <v>1059.2448726166635</v>
      </c>
      <c r="R23" s="98"/>
      <c r="S23" s="98"/>
      <c r="T23" s="98"/>
      <c r="U23" s="98"/>
    </row>
    <row r="24" spans="1:21" ht="15" customHeight="1">
      <c r="B24" s="380" t="s">
        <v>322</v>
      </c>
      <c r="C24" s="205">
        <v>105.9501313605591</v>
      </c>
      <c r="D24" s="288">
        <v>142.12024670905822</v>
      </c>
      <c r="E24" s="288">
        <v>215.06117159953055</v>
      </c>
      <c r="F24" s="205">
        <v>3.2314112342791326</v>
      </c>
      <c r="G24" s="288">
        <v>12.358194986829607</v>
      </c>
      <c r="H24" s="288">
        <v>26.479121764131591</v>
      </c>
      <c r="I24" s="205">
        <v>42.95735245935699</v>
      </c>
      <c r="J24" s="288">
        <v>82.844810740134577</v>
      </c>
      <c r="K24" s="288">
        <v>94.444361038297856</v>
      </c>
      <c r="L24" s="205">
        <v>0.10767317037099686</v>
      </c>
      <c r="M24" s="288">
        <v>0</v>
      </c>
      <c r="N24" s="288">
        <v>0</v>
      </c>
      <c r="O24" s="205">
        <v>152.21786360260575</v>
      </c>
      <c r="P24" s="288">
        <v>237.22839517572177</v>
      </c>
      <c r="Q24" s="288">
        <v>335.98465440196003</v>
      </c>
      <c r="R24" s="861"/>
      <c r="S24" s="859"/>
      <c r="T24" s="98"/>
      <c r="U24" s="98"/>
    </row>
    <row r="25" spans="1:21" ht="15" customHeight="1">
      <c r="B25" s="380" t="s">
        <v>323</v>
      </c>
      <c r="C25" s="205">
        <v>1329.5638970780867</v>
      </c>
      <c r="D25" s="288">
        <v>1516.439561915224</v>
      </c>
      <c r="E25" s="288">
        <v>1724.0645526248099</v>
      </c>
      <c r="F25" s="205">
        <v>293.45138152221847</v>
      </c>
      <c r="G25" s="288">
        <v>325.59835065040602</v>
      </c>
      <c r="H25" s="288">
        <v>385.10404326079407</v>
      </c>
      <c r="I25" s="205">
        <v>202.16536458091107</v>
      </c>
      <c r="J25" s="288">
        <v>191.34869322809323</v>
      </c>
      <c r="K25" s="288">
        <v>182.87746573617019</v>
      </c>
      <c r="L25" s="205">
        <v>0.63872519597983002</v>
      </c>
      <c r="M25" s="288">
        <v>0.59822608492270501</v>
      </c>
      <c r="N25" s="288">
        <v>0.54184129000000003</v>
      </c>
      <c r="O25" s="205">
        <v>1825.329672531069</v>
      </c>
      <c r="P25" s="288">
        <v>2033.5521849637198</v>
      </c>
      <c r="Q25" s="288">
        <v>2292.5879029117741</v>
      </c>
      <c r="R25" s="860"/>
      <c r="S25" s="98"/>
      <c r="T25" s="98"/>
      <c r="U25" s="98"/>
    </row>
    <row r="26" spans="1:21" ht="15" customHeight="1">
      <c r="B26" s="380" t="s">
        <v>324</v>
      </c>
      <c r="C26" s="205">
        <v>2679.7281076918539</v>
      </c>
      <c r="D26" s="288">
        <v>2943.1772760173026</v>
      </c>
      <c r="E26" s="288">
        <v>3077.7321809718296</v>
      </c>
      <c r="F26" s="205">
        <v>713.03274691026229</v>
      </c>
      <c r="G26" s="288">
        <v>763.05325164361147</v>
      </c>
      <c r="H26" s="288">
        <v>805.68401910757473</v>
      </c>
      <c r="I26" s="205">
        <v>203.39581822261849</v>
      </c>
      <c r="J26" s="288">
        <v>172.24072252078082</v>
      </c>
      <c r="K26" s="288">
        <v>143.66840600851066</v>
      </c>
      <c r="L26" s="205">
        <v>42.564784981562802</v>
      </c>
      <c r="M26" s="288">
        <v>38.088823697018896</v>
      </c>
      <c r="N26" s="288">
        <v>37.486910419999994</v>
      </c>
      <c r="O26" s="205">
        <v>3639.3572395042247</v>
      </c>
      <c r="P26" s="288">
        <v>3917.2016913506318</v>
      </c>
      <c r="Q26" s="288">
        <v>4064.6414465504681</v>
      </c>
      <c r="R26" s="98"/>
      <c r="S26" s="98"/>
      <c r="T26" s="98"/>
      <c r="U26" s="98"/>
    </row>
    <row r="27" spans="1:21" ht="15" customHeight="1">
      <c r="B27" s="380" t="s">
        <v>325</v>
      </c>
      <c r="C27" s="205">
        <v>-5.3849097646067455E-4</v>
      </c>
      <c r="D27" s="288">
        <v>0</v>
      </c>
      <c r="E27" s="288">
        <v>0</v>
      </c>
      <c r="F27" s="205">
        <v>0</v>
      </c>
      <c r="G27" s="288">
        <v>0</v>
      </c>
      <c r="H27" s="288">
        <v>0</v>
      </c>
      <c r="I27" s="205">
        <v>2.2120189035092168E-4</v>
      </c>
      <c r="J27" s="288">
        <v>0</v>
      </c>
      <c r="K27" s="288">
        <v>6.993004255319149E-2</v>
      </c>
      <c r="L27" s="205">
        <v>0</v>
      </c>
      <c r="M27" s="288">
        <v>0</v>
      </c>
      <c r="N27" s="288">
        <v>0</v>
      </c>
      <c r="O27" s="205">
        <v>-3.1739185404130982E-4</v>
      </c>
      <c r="P27" s="288">
        <v>0</v>
      </c>
      <c r="Q27" s="288">
        <v>0</v>
      </c>
      <c r="R27" s="98"/>
      <c r="S27" s="98"/>
      <c r="T27" s="98"/>
      <c r="U27" s="98"/>
    </row>
    <row r="28" spans="1:21" ht="15" customHeight="1">
      <c r="B28" s="326" t="s">
        <v>92</v>
      </c>
      <c r="C28" s="378">
        <v>4626.3249953733211</v>
      </c>
      <c r="D28" s="378">
        <v>5304.0683193510959</v>
      </c>
      <c r="E28" s="381">
        <f>SUM(E23:E27)</f>
        <v>5958.8503532861578</v>
      </c>
      <c r="F28" s="239">
        <v>1075.2270228093455</v>
      </c>
      <c r="G28" s="381">
        <v>1187.9118330165707</v>
      </c>
      <c r="H28" s="381">
        <f>SUM(H23:H27)</f>
        <v>1308.618521271942</v>
      </c>
      <c r="I28" s="378">
        <v>481.60707107692326</v>
      </c>
      <c r="J28" s="381">
        <v>479.34448370391641</v>
      </c>
      <c r="K28" s="381">
        <f>SUM(K23:K27)</f>
        <v>446.96125021276595</v>
      </c>
      <c r="L28" s="239">
        <v>43.316130830000006</v>
      </c>
      <c r="M28" s="381">
        <v>38.6880612</v>
      </c>
      <c r="N28" s="381">
        <f>SUM(N23:N27)</f>
        <v>38.028751709999995</v>
      </c>
      <c r="O28" s="239">
        <v>6226.4752200895427</v>
      </c>
      <c r="P28" s="381">
        <v>7010.0126972715898</v>
      </c>
      <c r="Q28" s="381">
        <f>SUM(Q23:Q27)</f>
        <v>7752.4588764808659</v>
      </c>
      <c r="R28" s="98"/>
      <c r="S28" s="98"/>
      <c r="T28" s="98"/>
      <c r="U28" s="98"/>
    </row>
    <row r="29" spans="1:21" ht="15" customHeight="1">
      <c r="B29" s="145"/>
      <c r="C29" s="843"/>
      <c r="D29" s="843"/>
      <c r="E29" s="843"/>
      <c r="F29" s="843"/>
      <c r="G29" s="843"/>
      <c r="H29" s="843"/>
      <c r="I29" s="843"/>
      <c r="J29" s="843"/>
      <c r="K29" s="843"/>
      <c r="L29" s="843"/>
      <c r="M29" s="843"/>
      <c r="N29" s="843"/>
      <c r="O29" s="843"/>
      <c r="P29" s="843"/>
      <c r="Q29" s="843"/>
    </row>
    <row r="30" spans="1:21" ht="15" customHeight="1">
      <c r="B30" s="118" t="s">
        <v>103</v>
      </c>
      <c r="C30" s="911" t="s">
        <v>310</v>
      </c>
      <c r="D30" s="911"/>
      <c r="E30" s="911"/>
      <c r="F30" s="911"/>
      <c r="G30" s="911"/>
      <c r="H30" s="911"/>
      <c r="I30" s="911"/>
      <c r="J30" s="911"/>
      <c r="K30" s="911"/>
      <c r="L30" s="911"/>
      <c r="M30" s="911"/>
      <c r="N30" s="911"/>
      <c r="O30" s="911"/>
      <c r="P30" s="911"/>
      <c r="Q30" s="911"/>
    </row>
    <row r="31" spans="1:21" ht="15" customHeight="1">
      <c r="B31" s="118" t="s">
        <v>104</v>
      </c>
      <c r="C31" s="978" t="s">
        <v>28</v>
      </c>
      <c r="D31" s="978"/>
      <c r="E31" s="978"/>
      <c r="F31" s="978"/>
      <c r="G31" s="978"/>
      <c r="H31" s="978"/>
      <c r="I31" s="978"/>
      <c r="J31" s="978"/>
      <c r="K31" s="978"/>
      <c r="L31" s="978"/>
      <c r="M31" s="978"/>
      <c r="N31" s="978"/>
      <c r="O31" s="978"/>
      <c r="P31" s="978"/>
      <c r="Q31" s="978"/>
    </row>
    <row r="32" spans="1:21">
      <c r="B32" s="118" t="s">
        <v>106</v>
      </c>
      <c r="C32" s="910" t="s">
        <v>326</v>
      </c>
      <c r="D32" s="911"/>
      <c r="E32" s="911"/>
      <c r="F32" s="911"/>
      <c r="G32" s="911"/>
      <c r="H32" s="911"/>
      <c r="I32" s="911"/>
      <c r="J32" s="911"/>
      <c r="K32" s="911"/>
      <c r="L32" s="911"/>
      <c r="M32" s="911"/>
      <c r="N32" s="911"/>
      <c r="O32" s="911"/>
      <c r="P32" s="911"/>
      <c r="Q32" s="911"/>
    </row>
    <row r="33" spans="1:21" ht="15" customHeight="1">
      <c r="B33" s="30"/>
      <c r="C33" s="656"/>
      <c r="D33" s="59"/>
      <c r="E33" s="522"/>
      <c r="F33" s="522"/>
      <c r="G33" s="522"/>
      <c r="H33" s="522"/>
      <c r="I33" s="522"/>
      <c r="J33" s="522"/>
      <c r="K33" s="522"/>
      <c r="L33" s="522"/>
      <c r="M33" s="522"/>
      <c r="N33" s="522"/>
      <c r="O33" s="522"/>
      <c r="P33" s="522"/>
      <c r="Q33" s="522"/>
    </row>
    <row r="34" spans="1:21" ht="15" customHeight="1">
      <c r="B34" s="30"/>
      <c r="C34" s="30"/>
      <c r="D34" s="77"/>
      <c r="E34" s="77"/>
      <c r="F34" s="77"/>
      <c r="G34" s="77"/>
      <c r="H34" s="77"/>
      <c r="I34" s="77"/>
      <c r="J34" s="77"/>
      <c r="K34" s="77"/>
      <c r="L34" s="77"/>
      <c r="M34" s="77"/>
      <c r="N34" s="77"/>
      <c r="O34" s="77"/>
      <c r="P34" s="77"/>
      <c r="Q34" s="77"/>
    </row>
    <row r="35" spans="1:21" s="71" customFormat="1" ht="20.100000000000001" customHeight="1">
      <c r="A35" s="77"/>
      <c r="B35" s="952" t="s">
        <v>327</v>
      </c>
      <c r="C35" s="953"/>
      <c r="D35" s="953"/>
      <c r="E35" s="953"/>
      <c r="F35" s="953"/>
      <c r="G35" s="953"/>
      <c r="H35" s="953"/>
      <c r="I35" s="953"/>
      <c r="J35" s="953"/>
      <c r="K35" s="953"/>
      <c r="L35" s="953"/>
      <c r="M35" s="953"/>
      <c r="N35" s="953"/>
      <c r="O35" s="953"/>
      <c r="P35" s="953"/>
      <c r="Q35" s="954"/>
      <c r="S35" s="77"/>
    </row>
    <row r="36" spans="1:21" ht="15" customHeight="1">
      <c r="B36" s="921" t="s">
        <v>29</v>
      </c>
      <c r="C36" s="923" t="s">
        <v>88</v>
      </c>
      <c r="D36" s="919"/>
      <c r="E36" s="919"/>
      <c r="F36" s="919" t="s">
        <v>89</v>
      </c>
      <c r="G36" s="919"/>
      <c r="H36" s="919"/>
      <c r="I36" s="919" t="s">
        <v>90</v>
      </c>
      <c r="J36" s="919"/>
      <c r="K36" s="919"/>
      <c r="L36" s="919" t="s">
        <v>91</v>
      </c>
      <c r="M36" s="919"/>
      <c r="N36" s="920"/>
      <c r="O36" s="923" t="s">
        <v>92</v>
      </c>
      <c r="P36" s="919"/>
      <c r="Q36" s="919"/>
    </row>
    <row r="37" spans="1:21" ht="15" customHeight="1">
      <c r="B37" s="921"/>
      <c r="C37" s="127" t="s">
        <v>93</v>
      </c>
      <c r="D37" s="127" t="s">
        <v>94</v>
      </c>
      <c r="E37" s="128" t="s">
        <v>95</v>
      </c>
      <c r="F37" s="127" t="s">
        <v>93</v>
      </c>
      <c r="G37" s="127" t="s">
        <v>94</v>
      </c>
      <c r="H37" s="128" t="s">
        <v>95</v>
      </c>
      <c r="I37" s="127" t="s">
        <v>93</v>
      </c>
      <c r="J37" s="127" t="s">
        <v>94</v>
      </c>
      <c r="K37" s="128" t="s">
        <v>95</v>
      </c>
      <c r="L37" s="127" t="s">
        <v>93</v>
      </c>
      <c r="M37" s="127" t="s">
        <v>94</v>
      </c>
      <c r="N37" s="128" t="s">
        <v>95</v>
      </c>
      <c r="O37" s="127" t="s">
        <v>93</v>
      </c>
      <c r="P37" s="127" t="s">
        <v>94</v>
      </c>
      <c r="Q37" s="128" t="s">
        <v>95</v>
      </c>
      <c r="R37" s="71"/>
      <c r="T37" s="71"/>
      <c r="U37" s="71"/>
    </row>
    <row r="38" spans="1:21" ht="15" customHeight="1">
      <c r="B38" s="379" t="s">
        <v>321</v>
      </c>
      <c r="C38" s="205">
        <v>147.89500000000001</v>
      </c>
      <c r="D38" s="288">
        <v>167.88399999999999</v>
      </c>
      <c r="E38" s="288">
        <v>200.27099999999999</v>
      </c>
      <c r="F38" s="205">
        <v>31.013999999999999</v>
      </c>
      <c r="G38" s="288">
        <v>32.426000000000002</v>
      </c>
      <c r="H38" s="288">
        <v>35.359000000000002</v>
      </c>
      <c r="I38" s="205">
        <v>8.141</v>
      </c>
      <c r="J38" s="288">
        <v>8.8040000000000003</v>
      </c>
      <c r="K38" s="288">
        <v>10.455</v>
      </c>
      <c r="L38" s="205">
        <v>2.8109999999999999</v>
      </c>
      <c r="M38" s="288">
        <v>3.048</v>
      </c>
      <c r="N38" s="288">
        <v>2.7730000000000001</v>
      </c>
      <c r="O38" s="205">
        <v>189.86099999999999</v>
      </c>
      <c r="P38" s="288">
        <v>212.16200000000001</v>
      </c>
      <c r="Q38" s="288">
        <v>248.858</v>
      </c>
      <c r="R38" s="71"/>
      <c r="T38" s="777"/>
      <c r="U38" s="71"/>
    </row>
    <row r="39" spans="1:21" ht="15" customHeight="1">
      <c r="B39" s="380" t="s">
        <v>322</v>
      </c>
      <c r="C39" s="205">
        <v>20.390999999999998</v>
      </c>
      <c r="D39" s="288">
        <v>22.143999999999998</v>
      </c>
      <c r="E39" s="288">
        <v>26.643999999999998</v>
      </c>
      <c r="F39" s="205">
        <v>1.5569999999999999</v>
      </c>
      <c r="G39" s="288">
        <v>1.8140000000000001</v>
      </c>
      <c r="H39" s="288">
        <v>2.5379999999999998</v>
      </c>
      <c r="I39" s="205">
        <v>1.847</v>
      </c>
      <c r="J39" s="288">
        <v>3.0590000000000002</v>
      </c>
      <c r="K39" s="288">
        <v>4.0019999999999998</v>
      </c>
      <c r="L39" s="205">
        <v>0.14699999999999999</v>
      </c>
      <c r="M39" s="288">
        <v>0.16200000000000001</v>
      </c>
      <c r="N39" s="288">
        <v>0.18099999999999999</v>
      </c>
      <c r="O39" s="205">
        <v>23.942</v>
      </c>
      <c r="P39" s="288">
        <v>27.178999999999998</v>
      </c>
      <c r="Q39" s="288">
        <v>33.365000000000002</v>
      </c>
      <c r="R39" s="884"/>
      <c r="S39" s="490"/>
      <c r="T39" s="71"/>
      <c r="U39" s="71"/>
    </row>
    <row r="40" spans="1:21" ht="15" customHeight="1">
      <c r="B40" s="380" t="s">
        <v>323</v>
      </c>
      <c r="C40" s="205">
        <v>23.452999999999999</v>
      </c>
      <c r="D40" s="288">
        <v>25.074000000000002</v>
      </c>
      <c r="E40" s="288">
        <v>26.218</v>
      </c>
      <c r="F40" s="205">
        <v>6.4</v>
      </c>
      <c r="G40" s="288">
        <v>6.3819999999999997</v>
      </c>
      <c r="H40" s="288">
        <v>6.6639999999999997</v>
      </c>
      <c r="I40" s="205">
        <v>4.5</v>
      </c>
      <c r="J40" s="288">
        <v>3.9940000000000002</v>
      </c>
      <c r="K40" s="288">
        <v>4.2910000000000004</v>
      </c>
      <c r="L40" s="205">
        <v>0.249</v>
      </c>
      <c r="M40" s="288">
        <v>0.249</v>
      </c>
      <c r="N40" s="288">
        <v>0.24199999999999999</v>
      </c>
      <c r="O40" s="205">
        <v>34.601999999999997</v>
      </c>
      <c r="P40" s="288">
        <v>35.698999999999998</v>
      </c>
      <c r="Q40" s="288">
        <v>37.414999999999999</v>
      </c>
      <c r="R40" s="858"/>
      <c r="T40" s="71"/>
      <c r="U40" s="71"/>
    </row>
    <row r="41" spans="1:21" ht="15" customHeight="1">
      <c r="B41" s="380" t="s">
        <v>324</v>
      </c>
      <c r="C41" s="205">
        <v>7.907</v>
      </c>
      <c r="D41" s="288">
        <v>9.0269999999999992</v>
      </c>
      <c r="E41" s="288">
        <v>9.4450000000000003</v>
      </c>
      <c r="F41" s="205">
        <v>2.032</v>
      </c>
      <c r="G41" s="288">
        <v>2.0529999999999999</v>
      </c>
      <c r="H41" s="288">
        <v>2.1619999999999999</v>
      </c>
      <c r="I41" s="205">
        <v>0.54300000000000004</v>
      </c>
      <c r="J41" s="288">
        <v>0.55700000000000005</v>
      </c>
      <c r="K41" s="288">
        <v>0.57299999999999995</v>
      </c>
      <c r="L41" s="205">
        <v>0.151</v>
      </c>
      <c r="M41" s="288">
        <v>0.161</v>
      </c>
      <c r="N41" s="288">
        <v>0.159</v>
      </c>
      <c r="O41" s="205">
        <v>10.632999999999999</v>
      </c>
      <c r="P41" s="288">
        <v>11.798</v>
      </c>
      <c r="Q41" s="288">
        <v>12.339</v>
      </c>
      <c r="R41" s="71"/>
      <c r="S41" s="773"/>
      <c r="T41" s="71"/>
      <c r="U41" s="71"/>
    </row>
    <row r="42" spans="1:21" ht="15" customHeight="1">
      <c r="B42" s="380" t="s">
        <v>325</v>
      </c>
      <c r="C42" s="205">
        <v>2.4790000000000001</v>
      </c>
      <c r="D42" s="288">
        <v>0.84099999999999997</v>
      </c>
      <c r="E42" s="288">
        <v>0.88100000000000001</v>
      </c>
      <c r="F42" s="205">
        <v>0.22600000000000001</v>
      </c>
      <c r="G42" s="288">
        <v>0.22</v>
      </c>
      <c r="H42" s="288">
        <v>0.20499999999999999</v>
      </c>
      <c r="I42" s="205">
        <v>0.113</v>
      </c>
      <c r="J42" s="288">
        <v>0.13500000000000001</v>
      </c>
      <c r="K42" s="288">
        <v>0.158</v>
      </c>
      <c r="L42" s="205">
        <v>3.6999999999999998E-2</v>
      </c>
      <c r="M42" s="288">
        <v>3.2000000000000001E-2</v>
      </c>
      <c r="N42" s="288">
        <v>2.5000000000000001E-2</v>
      </c>
      <c r="O42" s="205">
        <v>2.855</v>
      </c>
      <c r="P42" s="288">
        <v>1.228</v>
      </c>
      <c r="Q42" s="288">
        <v>1.2689999999999999</v>
      </c>
      <c r="R42" s="71"/>
      <c r="S42" s="71"/>
      <c r="T42" s="71"/>
      <c r="U42" s="71"/>
    </row>
    <row r="43" spans="1:21" ht="15" customHeight="1">
      <c r="B43" s="326" t="s">
        <v>92</v>
      </c>
      <c r="C43" s="378">
        <v>202.125</v>
      </c>
      <c r="D43" s="378">
        <v>224.97</v>
      </c>
      <c r="E43" s="381">
        <v>263.45899999999995</v>
      </c>
      <c r="F43" s="239">
        <v>41.228999999999999</v>
      </c>
      <c r="G43" s="381">
        <v>42.894999999999996</v>
      </c>
      <c r="H43" s="381">
        <v>46.927999999999997</v>
      </c>
      <c r="I43" s="378">
        <v>15.144</v>
      </c>
      <c r="J43" s="381">
        <v>16.548999999999999</v>
      </c>
      <c r="K43" s="381">
        <v>19.479000000000003</v>
      </c>
      <c r="L43" s="239">
        <v>3.395</v>
      </c>
      <c r="M43" s="381">
        <v>3.6520000000000001</v>
      </c>
      <c r="N43" s="381">
        <v>3.38</v>
      </c>
      <c r="O43" s="239">
        <v>261.89299999999997</v>
      </c>
      <c r="P43" s="381">
        <v>288.06600000000003</v>
      </c>
      <c r="Q43" s="381">
        <v>333.24600000000004</v>
      </c>
      <c r="R43" s="71"/>
      <c r="S43" s="71"/>
      <c r="T43" s="71"/>
      <c r="U43" s="71"/>
    </row>
    <row r="44" spans="1:21" ht="15" customHeight="1">
      <c r="B44" s="142"/>
      <c r="C44" s="520"/>
      <c r="D44" s="520"/>
      <c r="E44" s="520"/>
      <c r="F44" s="520"/>
      <c r="G44" s="520"/>
      <c r="H44" s="520"/>
      <c r="I44" s="520"/>
      <c r="J44" s="520"/>
      <c r="K44" s="520"/>
      <c r="L44" s="520"/>
      <c r="M44" s="520"/>
      <c r="N44" s="520"/>
      <c r="O44" s="520"/>
      <c r="P44" s="520"/>
      <c r="Q44" s="520"/>
      <c r="R44" s="71"/>
      <c r="S44" s="71"/>
      <c r="T44" s="71"/>
      <c r="U44" s="71"/>
    </row>
    <row r="45" spans="1:21" ht="15" customHeight="1">
      <c r="B45" s="124" t="s">
        <v>103</v>
      </c>
      <c r="C45" s="910" t="s">
        <v>328</v>
      </c>
      <c r="D45" s="910"/>
      <c r="E45" s="910"/>
      <c r="F45" s="910"/>
      <c r="G45" s="910"/>
      <c r="H45" s="910"/>
      <c r="I45" s="910"/>
      <c r="J45" s="910"/>
      <c r="K45" s="910"/>
      <c r="L45" s="910"/>
      <c r="M45" s="910"/>
      <c r="N45" s="910"/>
      <c r="O45" s="910"/>
      <c r="P45" s="910"/>
      <c r="Q45" s="910"/>
      <c r="R45" s="71"/>
      <c r="S45" s="71"/>
      <c r="T45" s="71"/>
      <c r="U45" s="71"/>
    </row>
    <row r="46" spans="1:21">
      <c r="B46" s="124" t="s">
        <v>104</v>
      </c>
      <c r="C46" s="910" t="s">
        <v>28</v>
      </c>
      <c r="D46" s="910"/>
      <c r="E46" s="910"/>
      <c r="F46" s="910"/>
      <c r="G46" s="910"/>
      <c r="H46" s="910"/>
      <c r="I46" s="910"/>
      <c r="J46" s="910"/>
      <c r="K46" s="910"/>
      <c r="L46" s="910"/>
      <c r="M46" s="910"/>
      <c r="N46" s="910"/>
      <c r="O46" s="910"/>
      <c r="P46" s="910"/>
      <c r="Q46" s="910"/>
    </row>
    <row r="47" spans="1:21" ht="32.25" customHeight="1">
      <c r="B47" s="124" t="s">
        <v>106</v>
      </c>
      <c r="C47" s="910" t="s">
        <v>329</v>
      </c>
      <c r="D47" s="910"/>
      <c r="E47" s="910"/>
      <c r="F47" s="910"/>
      <c r="G47" s="910"/>
      <c r="H47" s="910"/>
      <c r="I47" s="910"/>
      <c r="J47" s="910"/>
      <c r="K47" s="910"/>
      <c r="L47" s="910"/>
      <c r="M47" s="910"/>
      <c r="N47" s="910"/>
      <c r="O47" s="910"/>
      <c r="P47" s="910"/>
      <c r="Q47" s="910"/>
    </row>
    <row r="48" spans="1:21" ht="15" customHeight="1">
      <c r="B48" s="10"/>
      <c r="C48" s="14"/>
      <c r="D48" s="14"/>
      <c r="E48" s="14"/>
      <c r="F48" s="14"/>
      <c r="G48" s="14"/>
      <c r="H48" s="14"/>
      <c r="I48" s="14"/>
      <c r="J48" s="14"/>
      <c r="K48" s="14"/>
      <c r="L48" s="14"/>
      <c r="M48" s="14"/>
      <c r="N48" s="14"/>
      <c r="O48" s="14"/>
      <c r="P48" s="14"/>
      <c r="Q48" s="14"/>
    </row>
    <row r="49" spans="1:31" ht="15" customHeight="1">
      <c r="B49" s="30"/>
      <c r="C49" s="30"/>
      <c r="D49" s="77"/>
      <c r="E49" s="77"/>
      <c r="F49" s="77"/>
      <c r="G49" s="77"/>
      <c r="H49" s="77"/>
      <c r="I49" s="77"/>
      <c r="J49" s="77"/>
      <c r="K49" s="77"/>
      <c r="L49" s="77"/>
      <c r="M49" s="77"/>
      <c r="N49" s="77"/>
      <c r="O49" s="77"/>
      <c r="P49" s="77"/>
      <c r="Q49" s="77"/>
    </row>
    <row r="50" spans="1:31" s="71" customFormat="1" ht="20.100000000000001" customHeight="1">
      <c r="A50" s="77"/>
      <c r="B50" s="927" t="s">
        <v>54</v>
      </c>
      <c r="C50" s="928"/>
      <c r="D50" s="928"/>
      <c r="E50" s="928"/>
      <c r="F50" s="928"/>
      <c r="G50" s="928"/>
      <c r="H50" s="928"/>
      <c r="I50" s="928"/>
      <c r="J50" s="928"/>
      <c r="K50" s="928"/>
      <c r="L50" s="928"/>
      <c r="M50" s="928"/>
      <c r="N50" s="928"/>
      <c r="O50" s="928"/>
      <c r="P50" s="928"/>
      <c r="Q50" s="928"/>
      <c r="R50" s="77"/>
      <c r="S50" s="77"/>
      <c r="T50" s="593"/>
      <c r="U50" s="77"/>
      <c r="AB50" s="77"/>
      <c r="AC50" s="77"/>
      <c r="AD50" s="77"/>
      <c r="AE50" s="77"/>
    </row>
    <row r="51" spans="1:31" ht="15" customHeight="1">
      <c r="B51" s="921" t="s">
        <v>330</v>
      </c>
      <c r="C51" s="923" t="s">
        <v>88</v>
      </c>
      <c r="D51" s="919"/>
      <c r="E51" s="919"/>
      <c r="F51" s="923" t="s">
        <v>89</v>
      </c>
      <c r="G51" s="919"/>
      <c r="H51" s="919"/>
      <c r="I51" s="923" t="s">
        <v>90</v>
      </c>
      <c r="J51" s="919"/>
      <c r="K51" s="919"/>
      <c r="L51" s="923" t="s">
        <v>91</v>
      </c>
      <c r="M51" s="919"/>
      <c r="N51" s="919"/>
      <c r="O51" s="923" t="s">
        <v>92</v>
      </c>
      <c r="P51" s="919"/>
      <c r="Q51" s="919"/>
      <c r="T51" s="593"/>
      <c r="U51" s="593"/>
      <c r="V51" s="593"/>
      <c r="W51" s="593"/>
      <c r="X51" s="593"/>
      <c r="Y51" s="593"/>
      <c r="Z51" s="593"/>
    </row>
    <row r="52" spans="1:31" ht="15" customHeight="1">
      <c r="B52" s="921"/>
      <c r="C52" s="127" t="s">
        <v>93</v>
      </c>
      <c r="D52" s="127" t="s">
        <v>94</v>
      </c>
      <c r="E52" s="128" t="s">
        <v>95</v>
      </c>
      <c r="F52" s="127" t="s">
        <v>93</v>
      </c>
      <c r="G52" s="127" t="s">
        <v>94</v>
      </c>
      <c r="H52" s="128" t="s">
        <v>95</v>
      </c>
      <c r="I52" s="127" t="s">
        <v>93</v>
      </c>
      <c r="J52" s="127" t="s">
        <v>94</v>
      </c>
      <c r="K52" s="128" t="s">
        <v>95</v>
      </c>
      <c r="L52" s="127" t="s">
        <v>93</v>
      </c>
      <c r="M52" s="127" t="s">
        <v>94</v>
      </c>
      <c r="N52" s="128" t="s">
        <v>95</v>
      </c>
      <c r="O52" s="127" t="s">
        <v>93</v>
      </c>
      <c r="P52" s="127" t="s">
        <v>94</v>
      </c>
      <c r="Q52" s="128" t="s">
        <v>95</v>
      </c>
      <c r="T52" s="593"/>
      <c r="U52" s="593"/>
      <c r="V52" s="593"/>
      <c r="W52" s="593"/>
      <c r="X52" s="593"/>
      <c r="Y52" s="593"/>
      <c r="Z52" s="593"/>
    </row>
    <row r="53" spans="1:31" ht="15" customHeight="1">
      <c r="B53" s="312" t="s">
        <v>331</v>
      </c>
      <c r="C53" s="239">
        <v>4090.9864831599998</v>
      </c>
      <c r="D53" s="247">
        <v>4599.9991795299993</v>
      </c>
      <c r="E53" s="381">
        <f>SUM(E54:E61)</f>
        <v>5025.9541085999999</v>
      </c>
      <c r="F53" s="239">
        <v>1021.7003923800003</v>
      </c>
      <c r="G53" s="247">
        <v>1108.18933565</v>
      </c>
      <c r="H53" s="381">
        <f>SUM(H54:H61)</f>
        <v>1210.6753194199998</v>
      </c>
      <c r="I53" s="239">
        <v>441.28301467</v>
      </c>
      <c r="J53" s="247">
        <v>435.49098241000002</v>
      </c>
      <c r="K53" s="381">
        <f>SUM(K54:K61)</f>
        <v>412.76073087999998</v>
      </c>
      <c r="L53" s="239">
        <v>43.310981660000003</v>
      </c>
      <c r="M53" s="247">
        <v>38.6880612</v>
      </c>
      <c r="N53" s="381">
        <f>SUM(N54:N61)</f>
        <v>38.028751709999995</v>
      </c>
      <c r="O53" s="239">
        <v>5597.2808718700007</v>
      </c>
      <c r="P53" s="247">
        <v>6182.3675587899997</v>
      </c>
      <c r="Q53" s="381">
        <f>SUM(Q54:Q61)</f>
        <v>6687.4189106100002</v>
      </c>
      <c r="T53" s="593"/>
      <c r="U53" s="593"/>
      <c r="V53" s="593"/>
      <c r="W53" s="593"/>
      <c r="X53" s="593"/>
      <c r="Y53" s="593"/>
      <c r="Z53" s="593"/>
    </row>
    <row r="54" spans="1:31" ht="15" customHeight="1">
      <c r="B54" s="383" t="s">
        <v>332</v>
      </c>
      <c r="C54" s="205">
        <v>1053.15003028</v>
      </c>
      <c r="D54" s="246">
        <v>1229.1688406800001</v>
      </c>
      <c r="E54" s="288">
        <v>1368.3500991199999</v>
      </c>
      <c r="F54" s="205">
        <v>267.88924725999999</v>
      </c>
      <c r="G54" s="246">
        <v>309.53372947000003</v>
      </c>
      <c r="H54" s="288">
        <v>321.24290230000003</v>
      </c>
      <c r="I54" s="205">
        <v>173.99186938999998</v>
      </c>
      <c r="J54" s="246">
        <v>169.35681947</v>
      </c>
      <c r="K54" s="288">
        <v>166.25282222999999</v>
      </c>
      <c r="L54" s="205">
        <v>3.6920737000000003</v>
      </c>
      <c r="M54" s="246">
        <v>3.7764419399999998</v>
      </c>
      <c r="N54" s="288">
        <v>10.066385739999999</v>
      </c>
      <c r="O54" s="205">
        <v>1498.72322063</v>
      </c>
      <c r="P54" s="246">
        <v>1711.8358315600003</v>
      </c>
      <c r="Q54" s="288">
        <f t="shared" ref="Q54:Q62" si="1">SUM(N54,K54,H54,E54)</f>
        <v>1865.9122093899998</v>
      </c>
      <c r="T54" s="593"/>
      <c r="U54" s="593"/>
      <c r="V54" s="593"/>
      <c r="W54" s="593"/>
      <c r="X54" s="593"/>
      <c r="Y54" s="593"/>
      <c r="Z54" s="593"/>
    </row>
    <row r="55" spans="1:31" ht="15" customHeight="1">
      <c r="B55" s="383" t="s">
        <v>333</v>
      </c>
      <c r="C55" s="205">
        <v>706.01511891999996</v>
      </c>
      <c r="D55" s="246">
        <v>746.93783017999999</v>
      </c>
      <c r="E55" s="288">
        <v>750.40354115999992</v>
      </c>
      <c r="F55" s="205">
        <v>296.42000641000004</v>
      </c>
      <c r="G55" s="246">
        <v>275.99836706000002</v>
      </c>
      <c r="H55" s="288">
        <v>324.90171392000002</v>
      </c>
      <c r="I55" s="205">
        <v>42.848560259999999</v>
      </c>
      <c r="J55" s="246">
        <v>44.693575580000001</v>
      </c>
      <c r="K55" s="288">
        <v>41.168277930000002</v>
      </c>
      <c r="L55" s="205">
        <v>3.3887793300000002</v>
      </c>
      <c r="M55" s="246">
        <v>2.9772299100000001</v>
      </c>
      <c r="N55" s="288">
        <v>2.4712165800000001</v>
      </c>
      <c r="O55" s="205">
        <v>1048.67246492</v>
      </c>
      <c r="P55" s="246">
        <v>1070.60700273</v>
      </c>
      <c r="Q55" s="288">
        <f t="shared" si="1"/>
        <v>1118.9447495899999</v>
      </c>
      <c r="T55" s="593"/>
      <c r="U55" s="593"/>
      <c r="V55" s="593"/>
      <c r="W55" s="593"/>
      <c r="X55" s="593"/>
      <c r="Y55" s="593"/>
      <c r="Z55" s="593"/>
    </row>
    <row r="56" spans="1:31" ht="15" customHeight="1">
      <c r="B56" s="383" t="s">
        <v>334</v>
      </c>
      <c r="C56" s="205">
        <v>908.22266430999991</v>
      </c>
      <c r="D56" s="246">
        <v>963.99172784000007</v>
      </c>
      <c r="E56" s="288">
        <v>1038.07404387</v>
      </c>
      <c r="F56" s="205">
        <v>208.21360490000001</v>
      </c>
      <c r="G56" s="246">
        <v>247.44981465999999</v>
      </c>
      <c r="H56" s="288">
        <v>275.20808719999997</v>
      </c>
      <c r="I56" s="205">
        <v>91.76462721</v>
      </c>
      <c r="J56" s="246">
        <v>88.530389270000001</v>
      </c>
      <c r="K56" s="288">
        <v>76.104026019999992</v>
      </c>
      <c r="L56" s="205">
        <v>10.49607909</v>
      </c>
      <c r="M56" s="246">
        <v>7.5469502000000004</v>
      </c>
      <c r="N56" s="288">
        <v>5.5735022499999998</v>
      </c>
      <c r="O56" s="205">
        <v>1218.6969755099999</v>
      </c>
      <c r="P56" s="246">
        <v>1307.5188819700002</v>
      </c>
      <c r="Q56" s="288">
        <f t="shared" si="1"/>
        <v>1394.9596593399999</v>
      </c>
      <c r="T56" s="593"/>
      <c r="U56" s="593"/>
      <c r="V56" s="593"/>
      <c r="W56" s="593"/>
      <c r="X56" s="593"/>
      <c r="Y56" s="593"/>
      <c r="Z56" s="593"/>
    </row>
    <row r="57" spans="1:31" ht="15" customHeight="1">
      <c r="B57" s="383" t="s">
        <v>335</v>
      </c>
      <c r="C57" s="205">
        <v>201.3382244</v>
      </c>
      <c r="D57" s="246">
        <v>227.98244046000002</v>
      </c>
      <c r="E57" s="288">
        <v>242.15524463</v>
      </c>
      <c r="F57" s="205">
        <v>44.392399829999995</v>
      </c>
      <c r="G57" s="246">
        <v>57.178590139999997</v>
      </c>
      <c r="H57" s="288">
        <v>62.047797369999998</v>
      </c>
      <c r="I57" s="205">
        <v>33.643892200000003</v>
      </c>
      <c r="J57" s="246">
        <v>33.948481990000005</v>
      </c>
      <c r="K57" s="288">
        <v>31.21843732</v>
      </c>
      <c r="L57" s="205">
        <v>1.6258048500000002</v>
      </c>
      <c r="M57" s="246">
        <v>0.86687687000000002</v>
      </c>
      <c r="N57" s="288">
        <v>0.177424</v>
      </c>
      <c r="O57" s="205">
        <v>281.00032127999998</v>
      </c>
      <c r="P57" s="246">
        <v>319.97638946000001</v>
      </c>
      <c r="Q57" s="288">
        <f t="shared" si="1"/>
        <v>335.59890331999998</v>
      </c>
      <c r="R57" s="784"/>
      <c r="S57" s="593"/>
      <c r="T57" s="593"/>
      <c r="U57" s="593"/>
      <c r="V57" s="593"/>
      <c r="W57" s="593"/>
      <c r="X57" s="593"/>
      <c r="Y57" s="593"/>
      <c r="Z57" s="593"/>
    </row>
    <row r="58" spans="1:31" ht="29.65" customHeight="1">
      <c r="B58" s="383" t="s">
        <v>336</v>
      </c>
      <c r="C58" s="205">
        <v>333.47898541000001</v>
      </c>
      <c r="D58" s="246">
        <v>334.97584354000003</v>
      </c>
      <c r="E58" s="288">
        <v>330.56517251999998</v>
      </c>
      <c r="F58" s="205">
        <v>18.373673649999997</v>
      </c>
      <c r="G58" s="246">
        <v>14.7964538</v>
      </c>
      <c r="H58" s="288">
        <v>14.351948609999999</v>
      </c>
      <c r="I58" s="205">
        <v>3.77958982</v>
      </c>
      <c r="J58" s="246">
        <v>5.5453975199999999</v>
      </c>
      <c r="K58" s="288">
        <v>3.5710131499999997</v>
      </c>
      <c r="L58" s="205">
        <v>12.096985740000001</v>
      </c>
      <c r="M58" s="246">
        <v>11.518997109999999</v>
      </c>
      <c r="N58" s="288">
        <v>10.60762967</v>
      </c>
      <c r="O58" s="205">
        <v>367.72923462</v>
      </c>
      <c r="P58" s="246">
        <v>366.83669197</v>
      </c>
      <c r="Q58" s="288">
        <f t="shared" si="1"/>
        <v>359.09576394999999</v>
      </c>
      <c r="R58" s="784"/>
      <c r="S58" s="593"/>
      <c r="T58" s="593"/>
      <c r="U58" s="593"/>
      <c r="V58" s="593"/>
      <c r="W58" s="593"/>
      <c r="X58" s="593"/>
      <c r="Y58" s="593"/>
      <c r="Z58" s="593"/>
    </row>
    <row r="59" spans="1:31" ht="15" customHeight="1">
      <c r="B59" s="383" t="s">
        <v>337</v>
      </c>
      <c r="C59" s="205">
        <v>429.89243629999999</v>
      </c>
      <c r="D59" s="246">
        <v>524.70212144999994</v>
      </c>
      <c r="E59" s="288">
        <v>625.64062665999995</v>
      </c>
      <c r="F59" s="205">
        <v>92.986366069999988</v>
      </c>
      <c r="G59" s="246">
        <v>102.02173483</v>
      </c>
      <c r="H59" s="288">
        <v>108.55513701000001</v>
      </c>
      <c r="I59" s="205">
        <v>19.61272164</v>
      </c>
      <c r="J59" s="246">
        <v>14.117630310000001</v>
      </c>
      <c r="K59" s="288">
        <v>16.07178837</v>
      </c>
      <c r="L59" s="205">
        <v>7.2114427699999997</v>
      </c>
      <c r="M59" s="246">
        <v>8.4233968400000006</v>
      </c>
      <c r="N59" s="288">
        <v>5.0311147400000005</v>
      </c>
      <c r="O59" s="205">
        <v>549.70296678</v>
      </c>
      <c r="P59" s="246">
        <v>649.26488342999994</v>
      </c>
      <c r="Q59" s="288">
        <f t="shared" si="1"/>
        <v>755.29866677999996</v>
      </c>
      <c r="R59" s="784"/>
      <c r="S59" s="593"/>
      <c r="T59" s="593"/>
      <c r="U59" s="593"/>
      <c r="V59" s="593"/>
      <c r="W59" s="593"/>
      <c r="X59" s="593"/>
      <c r="Y59" s="593"/>
      <c r="Z59" s="593"/>
    </row>
    <row r="60" spans="1:31" ht="15" customHeight="1">
      <c r="B60" s="383" t="s">
        <v>338</v>
      </c>
      <c r="C60" s="205">
        <v>145.40058377</v>
      </c>
      <c r="D60" s="246">
        <v>165.19896365</v>
      </c>
      <c r="E60" s="288">
        <v>181.57571221999999</v>
      </c>
      <c r="F60" s="205">
        <v>29.824257149999998</v>
      </c>
      <c r="G60" s="246">
        <v>29.21819443</v>
      </c>
      <c r="H60" s="288">
        <v>25.015273430000001</v>
      </c>
      <c r="I60" s="205">
        <v>16.85569009</v>
      </c>
      <c r="J60" s="246">
        <v>18.956768289999999</v>
      </c>
      <c r="K60" s="288">
        <v>17.816750559999999</v>
      </c>
      <c r="L60" s="205">
        <v>0</v>
      </c>
      <c r="M60" s="246">
        <v>0</v>
      </c>
      <c r="N60" s="288">
        <v>0</v>
      </c>
      <c r="O60" s="205">
        <v>192.08053100999999</v>
      </c>
      <c r="P60" s="246">
        <v>213.37392636999999</v>
      </c>
      <c r="Q60" s="288">
        <f t="shared" si="1"/>
        <v>224.40773621</v>
      </c>
      <c r="R60" s="784"/>
      <c r="S60" s="593"/>
      <c r="T60" s="593"/>
      <c r="U60" s="593"/>
      <c r="V60" s="593"/>
      <c r="W60" s="593"/>
      <c r="X60" s="593"/>
      <c r="Y60" s="593"/>
      <c r="Z60" s="593"/>
    </row>
    <row r="61" spans="1:31" ht="15" customHeight="1">
      <c r="B61" s="383" t="s">
        <v>339</v>
      </c>
      <c r="C61" s="205">
        <v>313.48843976999996</v>
      </c>
      <c r="D61" s="246">
        <v>407.04141172999999</v>
      </c>
      <c r="E61" s="288">
        <v>489.18966842000003</v>
      </c>
      <c r="F61" s="205">
        <v>63.600837110000001</v>
      </c>
      <c r="G61" s="246">
        <v>71.99245126000001</v>
      </c>
      <c r="H61" s="288">
        <v>79.352459580000001</v>
      </c>
      <c r="I61" s="205">
        <v>58.786064060000001</v>
      </c>
      <c r="J61" s="246">
        <v>60.34191998</v>
      </c>
      <c r="K61" s="288">
        <v>60.557615299999995</v>
      </c>
      <c r="L61" s="205">
        <v>4.7998161799999997</v>
      </c>
      <c r="M61" s="246">
        <v>3.57816833</v>
      </c>
      <c r="N61" s="288">
        <v>4.1014787300000002</v>
      </c>
      <c r="O61" s="205">
        <v>440.67515711999994</v>
      </c>
      <c r="P61" s="246">
        <v>542.95395129999997</v>
      </c>
      <c r="Q61" s="288">
        <f t="shared" si="1"/>
        <v>633.20122203000005</v>
      </c>
      <c r="R61" s="784"/>
      <c r="S61" s="593"/>
      <c r="T61" s="593"/>
      <c r="U61" s="593"/>
      <c r="V61" s="593"/>
      <c r="W61" s="593"/>
      <c r="X61" s="593"/>
      <c r="Y61" s="593"/>
      <c r="Z61" s="593"/>
    </row>
    <row r="62" spans="1:31" ht="15" customHeight="1">
      <c r="B62" s="312" t="s">
        <v>340</v>
      </c>
      <c r="C62" s="239">
        <v>535.33851214000003</v>
      </c>
      <c r="D62" s="247">
        <v>704.06913925000003</v>
      </c>
      <c r="E62" s="381">
        <v>932.89516233999996</v>
      </c>
      <c r="F62" s="239">
        <v>53.526629579999998</v>
      </c>
      <c r="G62" s="247">
        <v>79.722497690000012</v>
      </c>
      <c r="H62" s="381">
        <v>97.943192179999997</v>
      </c>
      <c r="I62" s="239">
        <v>40.324056390000003</v>
      </c>
      <c r="J62" s="247">
        <v>43.853501450000003</v>
      </c>
      <c r="K62" s="381">
        <v>34.200519290000003</v>
      </c>
      <c r="L62" s="239">
        <v>5.1491699999999998E-3</v>
      </c>
      <c r="M62" s="247">
        <v>0</v>
      </c>
      <c r="N62" s="381">
        <v>0</v>
      </c>
      <c r="O62" s="239">
        <v>629.19434727999999</v>
      </c>
      <c r="P62" s="247">
        <v>827.64513839000006</v>
      </c>
      <c r="Q62" s="381">
        <f t="shared" si="1"/>
        <v>1065.03887381</v>
      </c>
      <c r="S62" s="593"/>
      <c r="T62" s="593"/>
      <c r="U62" s="593"/>
      <c r="V62" s="593"/>
      <c r="W62" s="593"/>
      <c r="X62" s="593"/>
      <c r="Y62" s="593"/>
      <c r="Z62" s="593"/>
    </row>
    <row r="63" spans="1:31" ht="15" customHeight="1">
      <c r="B63" s="312" t="s">
        <v>341</v>
      </c>
      <c r="C63" s="239">
        <v>4626.3249952999995</v>
      </c>
      <c r="D63" s="247">
        <v>5304.0683187799996</v>
      </c>
      <c r="E63" s="381">
        <f>E53+E62</f>
        <v>5958.8492709399998</v>
      </c>
      <c r="F63" s="239">
        <v>1075.2270219600002</v>
      </c>
      <c r="G63" s="247">
        <v>1187.9118333399999</v>
      </c>
      <c r="H63" s="381">
        <f>H53+H62</f>
        <v>1308.6185115999999</v>
      </c>
      <c r="I63" s="239">
        <v>481.60707106000001</v>
      </c>
      <c r="J63" s="247">
        <v>479.34448386000003</v>
      </c>
      <c r="K63" s="381">
        <f>K53+K62</f>
        <v>446.96125016999997</v>
      </c>
      <c r="L63" s="239">
        <v>43.316130830000006</v>
      </c>
      <c r="M63" s="247">
        <v>38.6880612</v>
      </c>
      <c r="N63" s="381">
        <f>N53+N62</f>
        <v>38.028751709999995</v>
      </c>
      <c r="O63" s="239">
        <v>6226.4752191500011</v>
      </c>
      <c r="P63" s="247">
        <v>7010.01269718</v>
      </c>
      <c r="Q63" s="381">
        <f>Q53+Q62</f>
        <v>7752.4577844200003</v>
      </c>
      <c r="S63" s="593"/>
      <c r="T63" s="772"/>
      <c r="U63" s="772"/>
    </row>
    <row r="64" spans="1:31" ht="15" customHeight="1">
      <c r="B64" s="384" t="s">
        <v>342</v>
      </c>
      <c r="C64" s="205">
        <v>2650.8622273375113</v>
      </c>
      <c r="D64" s="246">
        <v>2995.6817710444066</v>
      </c>
      <c r="E64" s="288">
        <v>3141.3504141017347</v>
      </c>
      <c r="F64" s="205">
        <v>513.81029333195352</v>
      </c>
      <c r="G64" s="246">
        <v>591.2955217518263</v>
      </c>
      <c r="H64" s="288">
        <v>639.131305625035</v>
      </c>
      <c r="I64" s="205">
        <v>362.81391724886828</v>
      </c>
      <c r="J64" s="246">
        <v>360.94798009433049</v>
      </c>
      <c r="K64" s="288">
        <v>334.08372284255336</v>
      </c>
      <c r="L64" s="205">
        <v>41.145311598741621</v>
      </c>
      <c r="M64" s="246">
        <v>36.700000000000003</v>
      </c>
      <c r="N64" s="288">
        <v>28.870572007461465</v>
      </c>
      <c r="O64" s="205">
        <v>3568.6317495170761</v>
      </c>
      <c r="P64" s="246">
        <v>3984.6198600512848</v>
      </c>
      <c r="Q64" s="288">
        <v>4143.4360145767796</v>
      </c>
      <c r="R64" s="811"/>
      <c r="S64" s="810"/>
      <c r="T64" s="593"/>
    </row>
    <row r="65" spans="1:20" ht="15" customHeight="1">
      <c r="B65" s="145"/>
      <c r="C65" s="844"/>
      <c r="D65" s="844"/>
      <c r="E65" s="844"/>
      <c r="F65" s="844"/>
      <c r="G65" s="844"/>
      <c r="H65" s="844"/>
      <c r="I65" s="844"/>
      <c r="J65" s="844"/>
      <c r="K65" s="844"/>
      <c r="L65" s="844"/>
      <c r="M65" s="844"/>
      <c r="N65" s="844"/>
      <c r="O65" s="844"/>
      <c r="P65" s="844"/>
      <c r="Q65" s="844"/>
      <c r="R65" s="812"/>
      <c r="S65" s="808"/>
      <c r="T65" s="489"/>
    </row>
    <row r="66" spans="1:20" ht="38.1" customHeight="1">
      <c r="B66" s="118" t="s">
        <v>103</v>
      </c>
      <c r="C66" s="978" t="s">
        <v>1103</v>
      </c>
      <c r="D66" s="978"/>
      <c r="E66" s="978"/>
      <c r="F66" s="978"/>
      <c r="G66" s="978"/>
      <c r="H66" s="978"/>
      <c r="I66" s="978"/>
      <c r="J66" s="978"/>
      <c r="K66" s="978"/>
      <c r="L66" s="978"/>
      <c r="M66" s="978"/>
      <c r="N66" s="978"/>
      <c r="O66" s="978"/>
      <c r="P66" s="978"/>
      <c r="Q66" s="978"/>
      <c r="S66" s="807"/>
      <c r="T66" s="489"/>
    </row>
    <row r="67" spans="1:20" ht="15" customHeight="1">
      <c r="B67" s="118" t="s">
        <v>104</v>
      </c>
      <c r="C67" s="978" t="s">
        <v>105</v>
      </c>
      <c r="D67" s="978"/>
      <c r="E67" s="978"/>
      <c r="F67" s="978"/>
      <c r="G67" s="978"/>
      <c r="H67" s="978"/>
      <c r="I67" s="978"/>
      <c r="J67" s="978"/>
      <c r="K67" s="978"/>
      <c r="L67" s="978"/>
      <c r="M67" s="978"/>
      <c r="N67" s="978"/>
      <c r="O67" s="978"/>
      <c r="P67" s="978"/>
      <c r="Q67" s="978"/>
      <c r="R67" s="502" t="s">
        <v>343</v>
      </c>
      <c r="S67" s="489"/>
      <c r="T67" s="489"/>
    </row>
    <row r="68" spans="1:20" ht="15" customHeight="1">
      <c r="B68" s="118" t="s">
        <v>106</v>
      </c>
      <c r="C68" s="910" t="s">
        <v>344</v>
      </c>
      <c r="D68" s="911"/>
      <c r="E68" s="911"/>
      <c r="F68" s="911"/>
      <c r="G68" s="911"/>
      <c r="H68" s="911"/>
      <c r="I68" s="911"/>
      <c r="J68" s="911"/>
      <c r="K68" s="911"/>
      <c r="L68" s="911"/>
      <c r="M68" s="911"/>
      <c r="N68" s="911"/>
      <c r="O68" s="911"/>
      <c r="P68" s="911"/>
      <c r="Q68" s="911"/>
      <c r="R68" s="489"/>
      <c r="S68" s="489"/>
      <c r="T68" s="489"/>
    </row>
    <row r="69" spans="1:20" ht="15" customHeight="1">
      <c r="B69" s="30"/>
      <c r="C69" s="656"/>
      <c r="D69" s="59"/>
      <c r="E69" s="59"/>
      <c r="F69" s="59"/>
      <c r="G69" s="59"/>
      <c r="H69" s="59"/>
      <c r="I69" s="59"/>
      <c r="J69" s="59"/>
      <c r="K69" s="59"/>
      <c r="L69" s="59"/>
      <c r="M69" s="59"/>
      <c r="N69" s="59"/>
      <c r="O69" s="59"/>
      <c r="P69" s="59"/>
      <c r="Q69" s="59"/>
      <c r="R69" s="489"/>
      <c r="S69" s="489"/>
      <c r="T69" s="489"/>
    </row>
    <row r="70" spans="1:20" ht="15" customHeight="1">
      <c r="B70" s="11"/>
      <c r="C70" s="16"/>
      <c r="D70" s="16"/>
      <c r="E70" s="16"/>
      <c r="F70" s="16"/>
      <c r="G70" s="16"/>
      <c r="H70" s="16"/>
      <c r="I70" s="16"/>
      <c r="J70" s="16"/>
      <c r="K70" s="16"/>
      <c r="L70" s="16"/>
      <c r="M70" s="16"/>
      <c r="N70" s="16"/>
      <c r="O70" s="16"/>
      <c r="P70" s="16"/>
      <c r="Q70" s="16"/>
      <c r="R70" s="489"/>
      <c r="S70" s="489"/>
      <c r="T70" s="489"/>
    </row>
    <row r="71" spans="1:20" s="71" customFormat="1" ht="20.100000000000001" customHeight="1">
      <c r="A71" s="77"/>
      <c r="B71" s="927" t="s">
        <v>345</v>
      </c>
      <c r="C71" s="928"/>
      <c r="D71" s="928"/>
      <c r="E71" s="928"/>
      <c r="F71" s="928"/>
      <c r="G71" s="928"/>
      <c r="H71" s="928"/>
      <c r="I71" s="928"/>
      <c r="J71" s="928"/>
      <c r="K71" s="928"/>
      <c r="L71" s="928"/>
      <c r="M71" s="928"/>
      <c r="N71" s="928"/>
      <c r="O71" s="928"/>
      <c r="P71" s="928"/>
      <c r="Q71" s="928"/>
      <c r="R71" s="489"/>
      <c r="S71" s="489"/>
      <c r="T71" s="82"/>
    </row>
    <row r="72" spans="1:20" ht="15" customHeight="1">
      <c r="B72" s="921" t="s">
        <v>330</v>
      </c>
      <c r="C72" s="923" t="s">
        <v>88</v>
      </c>
      <c r="D72" s="919"/>
      <c r="E72" s="919"/>
      <c r="F72" s="923" t="s">
        <v>89</v>
      </c>
      <c r="G72" s="919"/>
      <c r="H72" s="919"/>
      <c r="I72" s="923" t="s">
        <v>90</v>
      </c>
      <c r="J72" s="919"/>
      <c r="K72" s="919"/>
      <c r="L72" s="923" t="s">
        <v>91</v>
      </c>
      <c r="M72" s="919"/>
      <c r="N72" s="919"/>
      <c r="O72" s="923" t="s">
        <v>92</v>
      </c>
      <c r="P72" s="919"/>
      <c r="Q72" s="919"/>
      <c r="R72" s="489"/>
      <c r="S72" s="489"/>
      <c r="T72" s="489"/>
    </row>
    <row r="73" spans="1:20" ht="15" customHeight="1">
      <c r="B73" s="921"/>
      <c r="C73" s="127" t="s">
        <v>93</v>
      </c>
      <c r="D73" s="127" t="s">
        <v>94</v>
      </c>
      <c r="E73" s="128" t="s">
        <v>95</v>
      </c>
      <c r="F73" s="127" t="s">
        <v>93</v>
      </c>
      <c r="G73" s="127" t="s">
        <v>94</v>
      </c>
      <c r="H73" s="128" t="s">
        <v>95</v>
      </c>
      <c r="I73" s="127" t="s">
        <v>93</v>
      </c>
      <c r="J73" s="127" t="s">
        <v>94</v>
      </c>
      <c r="K73" s="128" t="s">
        <v>95</v>
      </c>
      <c r="L73" s="127" t="s">
        <v>93</v>
      </c>
      <c r="M73" s="127" t="s">
        <v>94</v>
      </c>
      <c r="N73" s="128" t="s">
        <v>95</v>
      </c>
      <c r="O73" s="127" t="s">
        <v>93</v>
      </c>
      <c r="P73" s="127" t="s">
        <v>94</v>
      </c>
      <c r="Q73" s="128" t="s">
        <v>95</v>
      </c>
      <c r="R73" s="489"/>
      <c r="S73" s="489"/>
      <c r="T73" s="489"/>
    </row>
    <row r="74" spans="1:20" ht="15" customHeight="1">
      <c r="B74" s="312" t="s">
        <v>346</v>
      </c>
      <c r="C74" s="239">
        <v>24.300999999999998</v>
      </c>
      <c r="D74" s="247">
        <v>28.312999999999999</v>
      </c>
      <c r="E74" s="381">
        <v>31.722999999999999</v>
      </c>
      <c r="F74" s="239">
        <v>3.2759999999999998</v>
      </c>
      <c r="G74" s="247">
        <v>3.9470000000000001</v>
      </c>
      <c r="H74" s="381">
        <v>4.6580000000000004</v>
      </c>
      <c r="I74" s="239">
        <v>4.6079999999999997</v>
      </c>
      <c r="J74" s="247">
        <v>5.3440000000000003</v>
      </c>
      <c r="K74" s="381">
        <v>5.7560000000000011</v>
      </c>
      <c r="L74" s="239">
        <v>5.8999999999999997E-2</v>
      </c>
      <c r="M74" s="247">
        <v>8.7999999999999995E-2</v>
      </c>
      <c r="N74" s="381">
        <v>9.0999999999999998E-2</v>
      </c>
      <c r="O74" s="239">
        <v>32.244</v>
      </c>
      <c r="P74" s="247">
        <v>37.692</v>
      </c>
      <c r="Q74" s="381">
        <v>42.23</v>
      </c>
      <c r="R74" s="489"/>
      <c r="S74" s="489"/>
      <c r="T74" s="489"/>
    </row>
    <row r="75" spans="1:20" ht="15" customHeight="1">
      <c r="B75" s="383" t="s">
        <v>332</v>
      </c>
      <c r="C75" s="205">
        <v>4.5670000000000002</v>
      </c>
      <c r="D75" s="246">
        <v>5.4969021824875099</v>
      </c>
      <c r="E75" s="288">
        <v>7.1169713103448276</v>
      </c>
      <c r="F75" s="205">
        <v>0.91700000000000004</v>
      </c>
      <c r="G75" s="246">
        <v>1.1850000000000001</v>
      </c>
      <c r="H75" s="288">
        <v>1.3520000000000001</v>
      </c>
      <c r="I75" s="205">
        <v>1.895</v>
      </c>
      <c r="J75" s="246">
        <v>2.14</v>
      </c>
      <c r="K75" s="288">
        <v>2.339</v>
      </c>
      <c r="L75" s="205">
        <v>8.9999999999999993E-3</v>
      </c>
      <c r="M75" s="246">
        <v>7.0000000000000001E-3</v>
      </c>
      <c r="N75" s="288">
        <v>7.0000000000000001E-3</v>
      </c>
      <c r="O75" s="205">
        <v>7.3879999999999999</v>
      </c>
      <c r="P75" s="246">
        <v>8.8289021824875089</v>
      </c>
      <c r="Q75" s="288">
        <v>10.813971310344828</v>
      </c>
      <c r="R75" s="489"/>
      <c r="S75" s="489"/>
      <c r="T75" s="489"/>
    </row>
    <row r="76" spans="1:20" ht="15" customHeight="1">
      <c r="B76" s="383" t="s">
        <v>333</v>
      </c>
      <c r="C76" s="205">
        <v>6</v>
      </c>
      <c r="D76" s="246">
        <v>5.8096479095450961</v>
      </c>
      <c r="E76" s="288">
        <v>6.0663507757033921</v>
      </c>
      <c r="F76" s="205">
        <v>0.82599999999999996</v>
      </c>
      <c r="G76" s="246">
        <v>0.79900000000000004</v>
      </c>
      <c r="H76" s="288">
        <v>0.91300000000000003</v>
      </c>
      <c r="I76" s="205">
        <v>0.47399999999999998</v>
      </c>
      <c r="J76" s="246">
        <v>0.61899999999999999</v>
      </c>
      <c r="K76" s="288">
        <v>0.69799999999999995</v>
      </c>
      <c r="L76" s="205">
        <v>4.0000000000000001E-3</v>
      </c>
      <c r="M76" s="246">
        <v>4.0000000000000001E-3</v>
      </c>
      <c r="N76" s="288">
        <v>4.0000000000000001E-3</v>
      </c>
      <c r="O76" s="205">
        <v>7.3040000000000003</v>
      </c>
      <c r="P76" s="246">
        <v>7.2316479095450958</v>
      </c>
      <c r="Q76" s="288">
        <v>7.6843507757033898</v>
      </c>
      <c r="R76" s="840"/>
      <c r="T76" s="840"/>
    </row>
    <row r="77" spans="1:20" ht="15" customHeight="1">
      <c r="B77" s="383" t="s">
        <v>334</v>
      </c>
      <c r="C77" s="205">
        <v>3.0289999999999999</v>
      </c>
      <c r="D77" s="246">
        <v>3.3425508808835129</v>
      </c>
      <c r="E77" s="288">
        <v>4.6554295172413793</v>
      </c>
      <c r="F77" s="205">
        <v>0.52900000000000003</v>
      </c>
      <c r="G77" s="246">
        <v>0.64100000000000001</v>
      </c>
      <c r="H77" s="288">
        <v>0.78400000000000003</v>
      </c>
      <c r="I77" s="205">
        <v>0.68899999999999995</v>
      </c>
      <c r="J77" s="246">
        <v>0.76900000000000002</v>
      </c>
      <c r="K77" s="288">
        <v>0.81599999999999995</v>
      </c>
      <c r="L77" s="205">
        <v>1.0999999999999999E-2</v>
      </c>
      <c r="M77" s="246">
        <v>1.0999999999999999E-2</v>
      </c>
      <c r="N77" s="288">
        <v>7.0000000000000001E-3</v>
      </c>
      <c r="O77" s="205">
        <v>4.258</v>
      </c>
      <c r="P77" s="246">
        <v>4.7635508808835132</v>
      </c>
      <c r="Q77" s="288">
        <v>6.2614295172413792</v>
      </c>
      <c r="R77" s="489"/>
      <c r="S77" s="489"/>
      <c r="T77" s="489"/>
    </row>
    <row r="78" spans="1:20" ht="15" customHeight="1">
      <c r="B78" s="383" t="s">
        <v>335</v>
      </c>
      <c r="C78" s="205">
        <v>1.252</v>
      </c>
      <c r="D78" s="246">
        <v>1.447885616618459</v>
      </c>
      <c r="E78" s="288">
        <v>1.9924226206896551</v>
      </c>
      <c r="F78" s="205">
        <v>0.13600000000000001</v>
      </c>
      <c r="G78" s="246">
        <v>0.183</v>
      </c>
      <c r="H78" s="288">
        <v>0.246</v>
      </c>
      <c r="I78" s="205">
        <v>0.65200000000000002</v>
      </c>
      <c r="J78" s="246">
        <v>0.70199999999999996</v>
      </c>
      <c r="K78" s="288">
        <v>0.71099999999999997</v>
      </c>
      <c r="L78" s="205">
        <v>1E-3</v>
      </c>
      <c r="M78" s="246">
        <v>1E-3</v>
      </c>
      <c r="N78" s="288">
        <v>1E-3</v>
      </c>
      <c r="O78" s="205">
        <v>2.0409999999999999</v>
      </c>
      <c r="P78" s="246">
        <v>2.3338856166184589</v>
      </c>
      <c r="Q78" s="288">
        <v>2.9484226206896547</v>
      </c>
      <c r="R78" s="489"/>
      <c r="S78" s="489"/>
      <c r="T78" s="489"/>
    </row>
    <row r="79" spans="1:20" ht="31.9" customHeight="1">
      <c r="B79" s="383" t="s">
        <v>336</v>
      </c>
      <c r="C79" s="205">
        <v>0.33500000000000002</v>
      </c>
      <c r="D79" s="246">
        <v>0.42043307914804101</v>
      </c>
      <c r="E79" s="288">
        <v>0.42189186206896551</v>
      </c>
      <c r="F79" s="205">
        <v>2.1999999999999999E-2</v>
      </c>
      <c r="G79" s="246">
        <v>2.3E-2</v>
      </c>
      <c r="H79" s="288">
        <v>3.3000000000000002E-2</v>
      </c>
      <c r="I79" s="205">
        <v>6.0000000000000001E-3</v>
      </c>
      <c r="J79" s="246">
        <v>4.0000000000000001E-3</v>
      </c>
      <c r="K79" s="288">
        <v>6.0000000000000001E-3</v>
      </c>
      <c r="L79" s="205">
        <v>2.1999999999999999E-2</v>
      </c>
      <c r="M79" s="246">
        <v>2.1999999999999999E-2</v>
      </c>
      <c r="N79" s="288">
        <v>2.3E-2</v>
      </c>
      <c r="O79" s="205">
        <v>0.38500000000000001</v>
      </c>
      <c r="P79" s="246">
        <v>0.46943307914804105</v>
      </c>
      <c r="Q79" s="288">
        <v>0.48389186206896551</v>
      </c>
      <c r="R79" s="489"/>
      <c r="S79" s="489"/>
      <c r="T79" s="489"/>
    </row>
    <row r="80" spans="1:20" ht="15" customHeight="1">
      <c r="B80" s="383" t="s">
        <v>337</v>
      </c>
      <c r="C80" s="205">
        <v>1.3420000000000001</v>
      </c>
      <c r="D80" s="246">
        <v>1.7305640283986328</v>
      </c>
      <c r="E80" s="288">
        <v>2.5199321379310344</v>
      </c>
      <c r="F80" s="205">
        <v>0.26</v>
      </c>
      <c r="G80" s="246">
        <v>0.31900000000000001</v>
      </c>
      <c r="H80" s="288">
        <v>0.375</v>
      </c>
      <c r="I80" s="205">
        <v>0.124</v>
      </c>
      <c r="J80" s="246">
        <v>0.125</v>
      </c>
      <c r="K80" s="288">
        <v>0.158</v>
      </c>
      <c r="L80" s="205">
        <v>7.0000000000000001E-3</v>
      </c>
      <c r="M80" s="246">
        <v>7.0000000000000001E-3</v>
      </c>
      <c r="N80" s="288">
        <v>6.0000000000000001E-3</v>
      </c>
      <c r="O80" s="205">
        <v>1.7330000000000001</v>
      </c>
      <c r="P80" s="246">
        <v>2.1815640283986326</v>
      </c>
      <c r="Q80" s="288">
        <v>3.0609321379310339</v>
      </c>
    </row>
    <row r="81" spans="1:18" ht="15" customHeight="1">
      <c r="B81" s="383" t="s">
        <v>338</v>
      </c>
      <c r="C81" s="205">
        <v>0.65800000000000003</v>
      </c>
      <c r="D81" s="246">
        <v>0.79119326847225879</v>
      </c>
      <c r="E81" s="288">
        <v>1.1499131034482759</v>
      </c>
      <c r="F81" s="205">
        <v>0.107</v>
      </c>
      <c r="G81" s="246">
        <v>0.13500000000000001</v>
      </c>
      <c r="H81" s="288">
        <v>0.17499999999999999</v>
      </c>
      <c r="I81" s="205">
        <v>0.191</v>
      </c>
      <c r="J81" s="246">
        <v>0.215</v>
      </c>
      <c r="K81" s="288">
        <v>0.23699999999999999</v>
      </c>
      <c r="L81" s="205">
        <v>0</v>
      </c>
      <c r="M81" s="246">
        <v>0</v>
      </c>
      <c r="N81" s="288">
        <v>0</v>
      </c>
      <c r="O81" s="205">
        <v>0.95599999999999996</v>
      </c>
      <c r="P81" s="246">
        <v>1.1411932684722588</v>
      </c>
      <c r="Q81" s="288">
        <v>1.5629131034482757</v>
      </c>
    </row>
    <row r="82" spans="1:18" ht="15" customHeight="1">
      <c r="B82" s="383" t="s">
        <v>339</v>
      </c>
      <c r="C82" s="205">
        <v>7.1180000000000003</v>
      </c>
      <c r="D82" s="246">
        <v>9.2738230344464903</v>
      </c>
      <c r="E82" s="288">
        <v>7.8000886725724703</v>
      </c>
      <c r="F82" s="205">
        <v>0.47899999999999998</v>
      </c>
      <c r="G82" s="246">
        <v>0.66200000000000003</v>
      </c>
      <c r="H82" s="288">
        <v>0.78</v>
      </c>
      <c r="I82" s="205">
        <v>0.57699999999999996</v>
      </c>
      <c r="J82" s="246">
        <v>0.77</v>
      </c>
      <c r="K82" s="288">
        <v>0.79100000000000004</v>
      </c>
      <c r="L82" s="205">
        <v>5.0000000000000001E-3</v>
      </c>
      <c r="M82" s="246">
        <v>3.5999999999999997E-2</v>
      </c>
      <c r="N82" s="288">
        <v>4.2999999999999997E-2</v>
      </c>
      <c r="O82" s="205">
        <v>8.1790000000000003</v>
      </c>
      <c r="P82" s="246">
        <v>10.74182303444649</v>
      </c>
      <c r="Q82" s="288">
        <v>9.4140886725724702</v>
      </c>
    </row>
    <row r="83" spans="1:18" ht="15" customHeight="1">
      <c r="B83" s="312" t="s">
        <v>347</v>
      </c>
      <c r="C83" s="239">
        <v>16.187999999999999</v>
      </c>
      <c r="D83" s="247">
        <v>24.065000000000001</v>
      </c>
      <c r="E83" s="381">
        <v>31.471</v>
      </c>
      <c r="F83" s="239">
        <v>1.0209999999999999</v>
      </c>
      <c r="G83" s="247">
        <v>1.631</v>
      </c>
      <c r="H83" s="381">
        <v>2.2360000000000002</v>
      </c>
      <c r="I83" s="239">
        <v>0.55000000000000004</v>
      </c>
      <c r="J83" s="247">
        <v>0.54600000000000004</v>
      </c>
      <c r="K83" s="381">
        <v>0.47899999999999998</v>
      </c>
      <c r="L83" s="239">
        <v>1E-3</v>
      </c>
      <c r="M83" s="247">
        <v>1E-3</v>
      </c>
      <c r="N83" s="381">
        <v>0</v>
      </c>
      <c r="O83" s="239">
        <v>17.760000000000002</v>
      </c>
      <c r="P83" s="247">
        <v>26.242999999999999</v>
      </c>
      <c r="Q83" s="381">
        <v>34.183999999999997</v>
      </c>
    </row>
    <row r="84" spans="1:18" ht="15" customHeight="1">
      <c r="B84" s="312" t="s">
        <v>348</v>
      </c>
      <c r="C84" s="239">
        <v>40.488999999999997</v>
      </c>
      <c r="D84" s="247">
        <v>52.378</v>
      </c>
      <c r="E84" s="381">
        <v>63.194000000000003</v>
      </c>
      <c r="F84" s="239">
        <v>4.2969999999999997</v>
      </c>
      <c r="G84" s="247">
        <v>5.5780000000000003</v>
      </c>
      <c r="H84" s="381">
        <v>6.8940000000000001</v>
      </c>
      <c r="I84" s="239">
        <v>5.1580000000000004</v>
      </c>
      <c r="J84" s="247">
        <v>5.89</v>
      </c>
      <c r="K84" s="381">
        <v>6.2350000000000012</v>
      </c>
      <c r="L84" s="239">
        <v>0.06</v>
      </c>
      <c r="M84" s="247">
        <v>8.8999999999999996E-2</v>
      </c>
      <c r="N84" s="381">
        <v>9.0999999999999998E-2</v>
      </c>
      <c r="O84" s="239">
        <v>50.003999999999998</v>
      </c>
      <c r="P84" s="247">
        <v>63.935000000000002</v>
      </c>
      <c r="Q84" s="381">
        <v>76.413999999999987</v>
      </c>
    </row>
    <row r="85" spans="1:18" ht="15" customHeight="1">
      <c r="B85" s="384" t="s">
        <v>349</v>
      </c>
      <c r="C85" s="205">
        <v>19.027999999999999</v>
      </c>
      <c r="D85" s="246">
        <v>20.73</v>
      </c>
      <c r="E85" s="288">
        <v>23.068000000000001</v>
      </c>
      <c r="F85" s="205">
        <v>2.4790000000000001</v>
      </c>
      <c r="G85" s="246">
        <v>2.806</v>
      </c>
      <c r="H85" s="288">
        <v>3.4620000000000002</v>
      </c>
      <c r="I85" s="205">
        <v>4.1459999999999999</v>
      </c>
      <c r="J85" s="246">
        <v>4.4969999999999999</v>
      </c>
      <c r="K85" s="288">
        <v>4.8179999999999996</v>
      </c>
      <c r="L85" s="205">
        <v>5.5E-2</v>
      </c>
      <c r="M85" s="246">
        <v>0.05</v>
      </c>
      <c r="N85" s="288">
        <v>4.2999999999999997E-2</v>
      </c>
      <c r="O85" s="205">
        <v>25.707999999999998</v>
      </c>
      <c r="P85" s="246">
        <v>28.082999999999998</v>
      </c>
      <c r="Q85" s="288">
        <v>31.393999999999998</v>
      </c>
      <c r="R85" s="487"/>
    </row>
    <row r="86" spans="1:18" ht="15" customHeight="1">
      <c r="B86" s="106"/>
      <c r="C86" s="146"/>
      <c r="D86" s="146"/>
      <c r="E86" s="146"/>
      <c r="F86" s="146"/>
      <c r="G86" s="146"/>
      <c r="H86" s="146"/>
      <c r="I86" s="146"/>
      <c r="J86" s="146"/>
      <c r="K86" s="146"/>
      <c r="L86" s="146"/>
      <c r="M86" s="146"/>
      <c r="N86" s="146"/>
      <c r="O86" s="146"/>
      <c r="P86" s="146"/>
      <c r="Q86" s="146"/>
    </row>
    <row r="87" spans="1:18" ht="15" customHeight="1">
      <c r="B87" s="118" t="s">
        <v>103</v>
      </c>
      <c r="C87" s="978" t="s">
        <v>350</v>
      </c>
      <c r="D87" s="978"/>
      <c r="E87" s="978"/>
      <c r="F87" s="978"/>
      <c r="G87" s="978"/>
      <c r="H87" s="978"/>
      <c r="I87" s="978"/>
      <c r="J87" s="978"/>
      <c r="K87" s="978"/>
      <c r="L87" s="978"/>
      <c r="M87" s="978"/>
      <c r="N87" s="978"/>
      <c r="O87" s="978"/>
      <c r="P87" s="978"/>
      <c r="Q87" s="978"/>
    </row>
    <row r="88" spans="1:18" ht="15" customHeight="1">
      <c r="B88" s="118" t="s">
        <v>104</v>
      </c>
      <c r="C88" s="978" t="s">
        <v>28</v>
      </c>
      <c r="D88" s="978"/>
      <c r="E88" s="978"/>
      <c r="F88" s="978"/>
      <c r="G88" s="978"/>
      <c r="H88" s="978"/>
      <c r="I88" s="978"/>
      <c r="J88" s="978"/>
      <c r="K88" s="978"/>
      <c r="L88" s="978"/>
      <c r="M88" s="978"/>
      <c r="N88" s="978"/>
      <c r="O88" s="978"/>
      <c r="P88" s="978"/>
      <c r="Q88" s="978"/>
    </row>
    <row r="89" spans="1:18" ht="15" customHeight="1">
      <c r="B89" s="118" t="s">
        <v>106</v>
      </c>
      <c r="C89" s="910" t="s">
        <v>351</v>
      </c>
      <c r="D89" s="911"/>
      <c r="E89" s="911"/>
      <c r="F89" s="911"/>
      <c r="G89" s="911"/>
      <c r="H89" s="911"/>
      <c r="I89" s="911"/>
      <c r="J89" s="911"/>
      <c r="K89" s="911"/>
      <c r="L89" s="911"/>
      <c r="M89" s="911"/>
      <c r="N89" s="911"/>
      <c r="O89" s="911"/>
      <c r="P89" s="911"/>
      <c r="Q89" s="911"/>
    </row>
    <row r="90" spans="1:18" ht="15" customHeight="1">
      <c r="B90" s="124"/>
      <c r="C90" s="649"/>
      <c r="D90" s="657"/>
      <c r="E90" s="657"/>
      <c r="F90" s="657"/>
      <c r="G90" s="657"/>
      <c r="H90" s="657"/>
      <c r="I90" s="657"/>
      <c r="J90" s="657"/>
      <c r="K90" s="657"/>
      <c r="L90" s="657"/>
      <c r="M90" s="657"/>
      <c r="N90" s="657"/>
      <c r="O90" s="657"/>
      <c r="P90" s="657"/>
      <c r="Q90" s="658"/>
    </row>
    <row r="91" spans="1:18" s="71" customFormat="1" ht="20.100000000000001" customHeight="1">
      <c r="A91" s="77"/>
      <c r="B91" s="917" t="s">
        <v>55</v>
      </c>
      <c r="C91" s="918"/>
      <c r="D91" s="918"/>
      <c r="E91" s="918"/>
      <c r="F91" s="918"/>
      <c r="G91" s="918"/>
      <c r="H91" s="918"/>
      <c r="I91" s="918"/>
      <c r="J91" s="918"/>
      <c r="K91" s="918"/>
      <c r="L91" s="918"/>
      <c r="M91" s="918"/>
      <c r="N91" s="918"/>
      <c r="O91" s="918"/>
      <c r="P91" s="918"/>
      <c r="Q91" s="918"/>
    </row>
    <row r="92" spans="1:18" ht="15" customHeight="1">
      <c r="B92" s="922" t="s">
        <v>29</v>
      </c>
      <c r="C92" s="923" t="s">
        <v>88</v>
      </c>
      <c r="D92" s="919"/>
      <c r="E92" s="920"/>
      <c r="F92" s="923" t="s">
        <v>89</v>
      </c>
      <c r="G92" s="919"/>
      <c r="H92" s="920"/>
      <c r="I92" s="923" t="s">
        <v>90</v>
      </c>
      <c r="J92" s="919"/>
      <c r="K92" s="920"/>
      <c r="L92" s="923" t="s">
        <v>91</v>
      </c>
      <c r="M92" s="919"/>
      <c r="N92" s="920"/>
      <c r="O92" s="923" t="s">
        <v>92</v>
      </c>
      <c r="P92" s="919"/>
      <c r="Q92" s="919"/>
    </row>
    <row r="93" spans="1:18" ht="15" customHeight="1">
      <c r="B93" s="979"/>
      <c r="C93" s="127" t="s">
        <v>93</v>
      </c>
      <c r="D93" s="127" t="s">
        <v>94</v>
      </c>
      <c r="E93" s="128" t="s">
        <v>95</v>
      </c>
      <c r="F93" s="127" t="s">
        <v>93</v>
      </c>
      <c r="G93" s="127" t="s">
        <v>94</v>
      </c>
      <c r="H93" s="128" t="s">
        <v>95</v>
      </c>
      <c r="I93" s="127" t="s">
        <v>93</v>
      </c>
      <c r="J93" s="127" t="s">
        <v>94</v>
      </c>
      <c r="K93" s="128" t="s">
        <v>95</v>
      </c>
      <c r="L93" s="127" t="s">
        <v>93</v>
      </c>
      <c r="M93" s="127" t="s">
        <v>94</v>
      </c>
      <c r="N93" s="128" t="s">
        <v>95</v>
      </c>
      <c r="O93" s="127" t="s">
        <v>93</v>
      </c>
      <c r="P93" s="127" t="s">
        <v>94</v>
      </c>
      <c r="Q93" s="128" t="s">
        <v>95</v>
      </c>
    </row>
    <row r="94" spans="1:18" ht="15" customHeight="1">
      <c r="B94" s="385" t="s">
        <v>352</v>
      </c>
      <c r="C94" s="240">
        <v>4291458</v>
      </c>
      <c r="D94" s="240">
        <v>5179611</v>
      </c>
      <c r="E94" s="387">
        <v>6311968</v>
      </c>
      <c r="F94" s="240">
        <v>1006877</v>
      </c>
      <c r="G94" s="387">
        <v>1052696</v>
      </c>
      <c r="H94" s="387">
        <v>1132562</v>
      </c>
      <c r="I94" s="240">
        <v>192441</v>
      </c>
      <c r="J94" s="387">
        <v>216872</v>
      </c>
      <c r="K94" s="387">
        <v>250466</v>
      </c>
      <c r="L94" s="240">
        <v>7238</v>
      </c>
      <c r="M94" s="387">
        <v>6867</v>
      </c>
      <c r="N94" s="387">
        <v>7098</v>
      </c>
      <c r="O94" s="240">
        <v>5498014</v>
      </c>
      <c r="P94" s="387">
        <v>6456046</v>
      </c>
      <c r="Q94" s="387">
        <v>7702094</v>
      </c>
      <c r="R94" s="100"/>
    </row>
    <row r="95" spans="1:18" ht="15" customHeight="1">
      <c r="B95" s="924" t="s">
        <v>353</v>
      </c>
      <c r="C95" s="925"/>
      <c r="D95" s="925"/>
      <c r="E95" s="925"/>
      <c r="F95" s="925"/>
      <c r="G95" s="925"/>
      <c r="H95" s="925"/>
      <c r="I95" s="925"/>
      <c r="J95" s="925"/>
      <c r="K95" s="925"/>
      <c r="L95" s="925"/>
      <c r="M95" s="925"/>
      <c r="N95" s="925"/>
      <c r="O95" s="925"/>
      <c r="P95" s="925"/>
      <c r="Q95" s="926"/>
      <c r="R95" s="100"/>
    </row>
    <row r="96" spans="1:18" ht="15" customHeight="1">
      <c r="B96" s="386" t="s">
        <v>354</v>
      </c>
      <c r="C96" s="241">
        <v>0.39991117238010954</v>
      </c>
      <c r="D96" s="275">
        <v>0.3466939891818131</v>
      </c>
      <c r="E96" s="388">
        <v>0.30113032892435448</v>
      </c>
      <c r="F96" s="241">
        <v>0.54877308747741782</v>
      </c>
      <c r="G96" s="275">
        <v>0.51653088830963545</v>
      </c>
      <c r="H96" s="388">
        <v>0.52120590307638792</v>
      </c>
      <c r="I96" s="241">
        <v>0.42835986094439332</v>
      </c>
      <c r="J96" s="275">
        <v>0.51441864325500752</v>
      </c>
      <c r="K96" s="388">
        <v>0.57681282090183894</v>
      </c>
      <c r="L96" s="241">
        <v>0.94929538546559822</v>
      </c>
      <c r="M96" s="275">
        <v>0.92165428862676568</v>
      </c>
      <c r="N96" s="388">
        <v>0.90856579318117781</v>
      </c>
      <c r="O96" s="241">
        <v>0.4288919598967918</v>
      </c>
      <c r="P96" s="275">
        <v>0.38063266587629641</v>
      </c>
      <c r="Q96" s="388">
        <v>0.34301632776748764</v>
      </c>
      <c r="R96" s="100"/>
    </row>
    <row r="97" spans="2:18" ht="15" customHeight="1">
      <c r="B97" s="386" t="s">
        <v>355</v>
      </c>
      <c r="C97" s="241">
        <v>0.48470077069378287</v>
      </c>
      <c r="D97" s="275">
        <v>0.56005537867612065</v>
      </c>
      <c r="E97" s="388">
        <v>0.61273615455591668</v>
      </c>
      <c r="F97" s="241">
        <v>0.35915509044302335</v>
      </c>
      <c r="G97" s="275">
        <v>0.40166486811007168</v>
      </c>
      <c r="H97" s="388">
        <v>0.40598483791615825</v>
      </c>
      <c r="I97" s="241">
        <v>0.24978045219054151</v>
      </c>
      <c r="J97" s="275">
        <v>0.23337268065955954</v>
      </c>
      <c r="K97" s="388">
        <v>0.22159095446088492</v>
      </c>
      <c r="L97" s="241">
        <v>0</v>
      </c>
      <c r="M97" s="275">
        <v>0</v>
      </c>
      <c r="N97" s="388">
        <v>0</v>
      </c>
      <c r="O97" s="241">
        <v>0.45284824665779316</v>
      </c>
      <c r="P97" s="275">
        <v>0.52265922516661123</v>
      </c>
      <c r="Q97" s="388">
        <v>0.56904979347174933</v>
      </c>
      <c r="R97" s="100"/>
    </row>
    <row r="98" spans="2:18" ht="15" customHeight="1">
      <c r="B98" s="386" t="s">
        <v>356</v>
      </c>
      <c r="C98" s="241">
        <v>0.10738052195780548</v>
      </c>
      <c r="D98" s="275">
        <v>8.7851191913832907E-2</v>
      </c>
      <c r="E98" s="388">
        <v>8.0356237547465389E-2</v>
      </c>
      <c r="F98" s="241">
        <v>6.4666289924191336E-2</v>
      </c>
      <c r="G98" s="275">
        <v>5.8429024143722405E-2</v>
      </c>
      <c r="H98" s="388">
        <v>5.5074247590860367E-2</v>
      </c>
      <c r="I98" s="241">
        <v>0.29898514349852684</v>
      </c>
      <c r="J98" s="275">
        <v>0.23202165332546387</v>
      </c>
      <c r="K98" s="388">
        <v>0.18206463152683397</v>
      </c>
      <c r="L98" s="241">
        <v>0</v>
      </c>
      <c r="M98" s="275">
        <v>0</v>
      </c>
      <c r="N98" s="388">
        <v>0</v>
      </c>
      <c r="O98" s="241">
        <v>0.10612322922422533</v>
      </c>
      <c r="P98" s="275">
        <v>8.7803277733770793E-2</v>
      </c>
      <c r="Q98" s="388">
        <v>7.9872045186672611E-2</v>
      </c>
      <c r="R98" s="100"/>
    </row>
    <row r="99" spans="2:18" ht="15" customHeight="1">
      <c r="B99" s="386" t="s">
        <v>357</v>
      </c>
      <c r="C99" s="241">
        <v>1.0616438515767834E-3</v>
      </c>
      <c r="D99" s="275">
        <v>9.2381454900763787E-4</v>
      </c>
      <c r="E99" s="388">
        <v>7.7408503972136746E-4</v>
      </c>
      <c r="F99" s="241">
        <v>1.1818722644374636E-4</v>
      </c>
      <c r="G99" s="275">
        <v>1.1399302362695404E-4</v>
      </c>
      <c r="H99" s="388">
        <v>9.1827202395983613E-5</v>
      </c>
      <c r="I99" s="241">
        <v>1.9834650620190086E-2</v>
      </c>
      <c r="J99" s="275">
        <v>1.7383525766350657E-2</v>
      </c>
      <c r="K99" s="388">
        <v>1.652519703273099E-2</v>
      </c>
      <c r="L99" s="241">
        <v>0</v>
      </c>
      <c r="M99" s="275">
        <v>0</v>
      </c>
      <c r="N99" s="388">
        <v>0</v>
      </c>
      <c r="O99" s="241">
        <v>1.5445577257533357E-3</v>
      </c>
      <c r="P99" s="275">
        <v>1.3437017022493334E-3</v>
      </c>
      <c r="Q99" s="388">
        <v>1.1852620858691155E-3</v>
      </c>
      <c r="R99" s="100"/>
    </row>
    <row r="100" spans="2:18" ht="15" customHeight="1">
      <c r="B100" s="386" t="s">
        <v>358</v>
      </c>
      <c r="C100" s="241">
        <v>6.3826792665803156E-3</v>
      </c>
      <c r="D100" s="275">
        <v>4.0989564660358635E-3</v>
      </c>
      <c r="E100" s="388">
        <v>4.57337553042092E-3</v>
      </c>
      <c r="F100" s="241">
        <v>2.5263264529828411E-2</v>
      </c>
      <c r="G100" s="275">
        <v>2.1362292627691182E-2</v>
      </c>
      <c r="H100" s="388">
        <v>1.6226926208013359E-2</v>
      </c>
      <c r="I100" s="241">
        <v>2.7904656492119262E-3</v>
      </c>
      <c r="J100" s="275">
        <v>2.4023387067027002E-3</v>
      </c>
      <c r="K100" s="388">
        <v>2.6869914479410451E-3</v>
      </c>
      <c r="L100" s="241">
        <v>5.0704614534401782E-2</v>
      </c>
      <c r="M100" s="275">
        <v>7.8345711373234317E-2</v>
      </c>
      <c r="N100" s="388">
        <v>9.1434206818822195E-2</v>
      </c>
      <c r="O100" s="241">
        <v>9.7729834809442417E-3</v>
      </c>
      <c r="P100" s="275">
        <v>6.9358241871263493E-3</v>
      </c>
      <c r="Q100" s="388">
        <v>6.305687777895308E-3</v>
      </c>
      <c r="R100" s="100"/>
    </row>
    <row r="101" spans="2:18" ht="15" customHeight="1">
      <c r="B101" s="386" t="s">
        <v>359</v>
      </c>
      <c r="C101" s="241">
        <v>5.632118501451022E-4</v>
      </c>
      <c r="D101" s="275">
        <v>3.7666921318994806E-4</v>
      </c>
      <c r="E101" s="388">
        <v>4.2981840212117679E-4</v>
      </c>
      <c r="F101" s="241">
        <v>2.0240803990954209E-3</v>
      </c>
      <c r="G101" s="275">
        <v>1.8989337852523425E-3</v>
      </c>
      <c r="H101" s="388">
        <v>1.4162580061842088E-3</v>
      </c>
      <c r="I101" s="241">
        <v>2.4942709713626516E-4</v>
      </c>
      <c r="J101" s="275">
        <v>4.0115828691578441E-4</v>
      </c>
      <c r="K101" s="388">
        <v>3.1940462977010853E-4</v>
      </c>
      <c r="L101" s="241">
        <v>0</v>
      </c>
      <c r="M101" s="275">
        <v>0</v>
      </c>
      <c r="N101" s="388">
        <v>0</v>
      </c>
      <c r="O101" s="241">
        <v>8.1902301449214207E-4</v>
      </c>
      <c r="P101" s="275">
        <v>6.2530533394588575E-4</v>
      </c>
      <c r="Q101" s="388">
        <v>5.7088371032604896E-4</v>
      </c>
      <c r="R101" s="100"/>
    </row>
    <row r="102" spans="2:18" ht="15" customHeight="1">
      <c r="B102" s="147"/>
      <c r="C102" s="148"/>
      <c r="D102" s="148"/>
      <c r="E102" s="148"/>
      <c r="F102" s="148"/>
      <c r="G102" s="148"/>
      <c r="H102" s="148"/>
      <c r="I102" s="148"/>
      <c r="J102" s="148"/>
      <c r="K102" s="148"/>
      <c r="L102" s="148"/>
      <c r="M102" s="148"/>
      <c r="N102" s="148"/>
      <c r="O102" s="148"/>
      <c r="P102" s="148"/>
      <c r="Q102" s="148"/>
    </row>
    <row r="103" spans="2:18" ht="15" customHeight="1">
      <c r="B103" s="118" t="s">
        <v>103</v>
      </c>
      <c r="C103" s="911" t="s">
        <v>121</v>
      </c>
      <c r="D103" s="911"/>
      <c r="E103" s="911"/>
      <c r="F103" s="911"/>
      <c r="G103" s="911"/>
      <c r="H103" s="911"/>
      <c r="I103" s="911"/>
      <c r="J103" s="911"/>
      <c r="K103" s="911"/>
      <c r="L103" s="911"/>
      <c r="M103" s="911"/>
      <c r="N103" s="911"/>
      <c r="O103" s="911"/>
      <c r="P103" s="911"/>
      <c r="Q103" s="911"/>
    </row>
    <row r="104" spans="2:18" ht="15" customHeight="1">
      <c r="B104" s="118" t="s">
        <v>104</v>
      </c>
      <c r="C104" s="911" t="s">
        <v>28</v>
      </c>
      <c r="D104" s="911"/>
      <c r="E104" s="911"/>
      <c r="F104" s="911"/>
      <c r="G104" s="911"/>
      <c r="H104" s="911"/>
      <c r="I104" s="911"/>
      <c r="J104" s="911"/>
      <c r="K104" s="911"/>
      <c r="L104" s="911"/>
      <c r="M104" s="911"/>
      <c r="N104" s="911"/>
      <c r="O104" s="911"/>
      <c r="P104" s="911"/>
      <c r="Q104" s="911"/>
    </row>
    <row r="105" spans="2:18" ht="15" customHeight="1">
      <c r="B105" s="118" t="s">
        <v>106</v>
      </c>
      <c r="C105" s="910" t="s">
        <v>360</v>
      </c>
      <c r="D105" s="911"/>
      <c r="E105" s="911"/>
      <c r="F105" s="911"/>
      <c r="G105" s="911"/>
      <c r="H105" s="911"/>
      <c r="I105" s="911"/>
      <c r="J105" s="911"/>
      <c r="K105" s="911"/>
      <c r="L105" s="911"/>
      <c r="M105" s="911"/>
      <c r="N105" s="911"/>
      <c r="O105" s="911"/>
      <c r="P105" s="911"/>
      <c r="Q105" s="911"/>
    </row>
    <row r="106" spans="2:18" ht="15" customHeight="1">
      <c r="B106" s="77"/>
      <c r="C106" s="77"/>
      <c r="D106" s="77"/>
      <c r="E106" s="77"/>
      <c r="F106" s="77"/>
      <c r="G106" s="77"/>
      <c r="H106" s="77"/>
      <c r="I106" s="77"/>
      <c r="J106" s="77"/>
      <c r="K106" s="77"/>
      <c r="L106" s="77"/>
      <c r="M106" s="77"/>
      <c r="N106" s="77"/>
      <c r="O106" s="77"/>
      <c r="P106" s="77"/>
      <c r="Q106" s="77"/>
    </row>
    <row r="107" spans="2:18" ht="15" customHeight="1">
      <c r="B107" s="77"/>
      <c r="C107" s="77"/>
      <c r="D107" s="77"/>
      <c r="E107" s="77"/>
      <c r="F107" s="77"/>
      <c r="G107" s="77"/>
      <c r="H107" s="77"/>
      <c r="I107" s="77"/>
      <c r="J107" s="77"/>
      <c r="K107" s="77"/>
      <c r="L107" s="77"/>
      <c r="M107" s="77"/>
      <c r="N107" s="77"/>
      <c r="O107" s="77"/>
      <c r="P107" s="77"/>
      <c r="Q107" s="77"/>
    </row>
    <row r="108" spans="2:18" ht="15" customHeight="1">
      <c r="B108" s="806"/>
      <c r="C108" s="77"/>
      <c r="D108" s="77"/>
      <c r="E108" s="77"/>
      <c r="F108" s="77"/>
      <c r="G108" s="77"/>
      <c r="H108" s="77"/>
      <c r="I108" s="77"/>
      <c r="J108" s="77"/>
      <c r="K108" s="77"/>
      <c r="L108" s="77"/>
      <c r="M108" s="77"/>
      <c r="N108" s="77"/>
      <c r="O108" s="77"/>
      <c r="P108" s="77"/>
      <c r="Q108" s="77"/>
    </row>
  </sheetData>
  <mergeCells count="62">
    <mergeCell ref="R22:T22"/>
    <mergeCell ref="F36:H36"/>
    <mergeCell ref="I36:K36"/>
    <mergeCell ref="L36:N36"/>
    <mergeCell ref="O36:Q36"/>
    <mergeCell ref="B35:Q35"/>
    <mergeCell ref="B36:B37"/>
    <mergeCell ref="C36:E36"/>
    <mergeCell ref="C31:Q31"/>
    <mergeCell ref="C32:Q32"/>
    <mergeCell ref="L21:N21"/>
    <mergeCell ref="O21:Q21"/>
    <mergeCell ref="C30:Q30"/>
    <mergeCell ref="C68:Q68"/>
    <mergeCell ref="C67:Q67"/>
    <mergeCell ref="C45:Q45"/>
    <mergeCell ref="C46:Q46"/>
    <mergeCell ref="C47:Q47"/>
    <mergeCell ref="F51:H51"/>
    <mergeCell ref="I51:K51"/>
    <mergeCell ref="B51:B52"/>
    <mergeCell ref="O51:Q51"/>
    <mergeCell ref="C51:E51"/>
    <mergeCell ref="C104:Q104"/>
    <mergeCell ref="C89:Q89"/>
    <mergeCell ref="B71:Q71"/>
    <mergeCell ref="B72:B73"/>
    <mergeCell ref="C72:E72"/>
    <mergeCell ref="C87:Q87"/>
    <mergeCell ref="C88:Q88"/>
    <mergeCell ref="I72:K72"/>
    <mergeCell ref="L72:N72"/>
    <mergeCell ref="O72:Q72"/>
    <mergeCell ref="F72:H72"/>
    <mergeCell ref="C66:Q66"/>
    <mergeCell ref="L51:N51"/>
    <mergeCell ref="C105:Q105"/>
    <mergeCell ref="B91:Q91"/>
    <mergeCell ref="B92:B93"/>
    <mergeCell ref="I92:K92"/>
    <mergeCell ref="L92:N92"/>
    <mergeCell ref="O92:Q92"/>
    <mergeCell ref="C92:E92"/>
    <mergeCell ref="F92:H92"/>
    <mergeCell ref="C103:Q103"/>
    <mergeCell ref="B95:Q95"/>
    <mergeCell ref="B5:Q5"/>
    <mergeCell ref="B50:Q50"/>
    <mergeCell ref="B6:B7"/>
    <mergeCell ref="C6:E6"/>
    <mergeCell ref="F6:H6"/>
    <mergeCell ref="I6:K6"/>
    <mergeCell ref="L6:N6"/>
    <mergeCell ref="O6:Q6"/>
    <mergeCell ref="C15:Q15"/>
    <mergeCell ref="C16:Q16"/>
    <mergeCell ref="C17:Q17"/>
    <mergeCell ref="B20:Q20"/>
    <mergeCell ref="B21:B22"/>
    <mergeCell ref="C21:E21"/>
    <mergeCell ref="F21:H21"/>
    <mergeCell ref="I21:K21"/>
  </mergeCells>
  <phoneticPr fontId="89" type="noConversion"/>
  <conditionalFormatting sqref="C102:Q102">
    <cfRule type="cellIs" dxfId="4" priority="6" operator="notEqual">
      <formula>0</formula>
    </cfRule>
  </conditionalFormatting>
  <hyperlinks>
    <hyperlink ref="A1" location="'0_Content'!B6" display="Back to content" xr:uid="{E7EE41BA-5A44-4B7D-88DD-7640B873E38A}"/>
    <hyperlink ref="A2" location="'0.1_Index'!B3" display="Index" xr:uid="{B59A97E1-C2E8-429E-A229-D8A9D3B060B0}"/>
  </hyperlinks>
  <pageMargins left="0.7" right="0.7" top="0.75" bottom="0.75" header="0.3" footer="0.3"/>
  <pageSetup paperSize="8" scale="3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2D95-9A56-4F99-B510-C1A7BF20A48E}">
  <sheetPr>
    <tabColor rgb="FF004F95"/>
  </sheetPr>
  <dimension ref="A1:X47"/>
  <sheetViews>
    <sheetView showGridLines="0" zoomScaleNormal="100" workbookViewId="0">
      <pane xSplit="2" ySplit="5" topLeftCell="C6" activePane="bottomRight" state="frozen"/>
      <selection pane="topRight" activeCell="C1" sqref="C1"/>
      <selection pane="bottomLeft" activeCell="A6" sqref="A6"/>
      <selection pane="bottomRight" activeCell="H17" sqref="H17"/>
    </sheetView>
  </sheetViews>
  <sheetFormatPr defaultColWidth="8.5703125" defaultRowHeight="14.25"/>
  <cols>
    <col min="1" max="1" width="17" style="77" bestFit="1" customWidth="1"/>
    <col min="2" max="2" width="75.5703125" style="51" customWidth="1"/>
    <col min="3" max="12" width="25.5703125" style="51" customWidth="1"/>
    <col min="13" max="13" width="19.42578125" style="51" customWidth="1"/>
    <col min="14" max="14" width="17.5703125" style="51" customWidth="1"/>
    <col min="15" max="15" width="19" style="51" customWidth="1"/>
    <col min="16" max="16" width="20.5703125" style="51" customWidth="1"/>
    <col min="17" max="17" width="18" style="51" customWidth="1"/>
    <col min="18" max="18" width="21" style="51" customWidth="1"/>
    <col min="19" max="19" width="18.42578125" style="51" customWidth="1"/>
    <col min="20" max="21" width="19.42578125" style="51" customWidth="1"/>
    <col min="22" max="22" width="18" style="51" customWidth="1"/>
    <col min="23" max="23" width="19.42578125" style="51" customWidth="1"/>
    <col min="24" max="24" width="17.5703125" style="51" customWidth="1"/>
    <col min="25" max="25" width="19.5703125" style="77" customWidth="1"/>
    <col min="26" max="26" width="17.5703125" style="77" customWidth="1"/>
    <col min="27" max="27" width="17.42578125" style="77" customWidth="1"/>
    <col min="28" max="28" width="19" style="77" customWidth="1"/>
    <col min="29" max="29" width="18.42578125" style="77" customWidth="1"/>
    <col min="30" max="30" width="23" style="77" customWidth="1"/>
    <col min="31" max="31" width="18.7109375" style="77" customWidth="1"/>
    <col min="32" max="16384" width="8.5703125" style="77"/>
  </cols>
  <sheetData>
    <row r="1" spans="1:24" ht="15">
      <c r="A1" s="26" t="s">
        <v>27</v>
      </c>
      <c r="B1" s="55"/>
      <c r="C1" s="55"/>
      <c r="W1" s="55"/>
      <c r="X1" s="55"/>
    </row>
    <row r="2" spans="1:24" ht="15">
      <c r="A2" s="26" t="s">
        <v>85</v>
      </c>
      <c r="B2" s="55"/>
      <c r="C2" s="55"/>
      <c r="W2" s="55"/>
      <c r="X2" s="55"/>
    </row>
    <row r="3" spans="1:24" s="71" customFormat="1" ht="20.100000000000001" customHeight="1">
      <c r="B3" s="81" t="s">
        <v>361</v>
      </c>
      <c r="C3" s="82"/>
      <c r="W3" s="82"/>
      <c r="X3" s="82"/>
    </row>
    <row r="5" spans="1:24" s="71" customFormat="1" ht="20.100000000000001" customHeight="1" thickBot="1">
      <c r="B5" s="982" t="s">
        <v>362</v>
      </c>
      <c r="C5" s="982"/>
      <c r="D5" s="982"/>
      <c r="E5" s="982"/>
      <c r="F5" s="982"/>
      <c r="G5" s="982"/>
    </row>
    <row r="6" spans="1:24" ht="15" customHeight="1" thickBot="1">
      <c r="B6" s="486" t="s">
        <v>137</v>
      </c>
      <c r="C6" s="151" t="s">
        <v>88</v>
      </c>
      <c r="D6" s="179" t="s">
        <v>89</v>
      </c>
      <c r="E6" s="179" t="s">
        <v>90</v>
      </c>
      <c r="F6" s="179" t="s">
        <v>91</v>
      </c>
      <c r="G6" s="179" t="s">
        <v>92</v>
      </c>
    </row>
    <row r="7" spans="1:24" ht="15" customHeight="1">
      <c r="B7" s="389" t="s">
        <v>363</v>
      </c>
      <c r="C7" s="288">
        <v>80154.390455015367</v>
      </c>
      <c r="D7" s="288">
        <v>68857.445631160008</v>
      </c>
      <c r="E7" s="288">
        <v>28721.260438828416</v>
      </c>
      <c r="F7" s="984" t="s">
        <v>364</v>
      </c>
      <c r="G7" s="288">
        <v>177733.09652500399</v>
      </c>
      <c r="H7" s="797"/>
    </row>
    <row r="8" spans="1:24" ht="15" customHeight="1">
      <c r="B8" s="389" t="s">
        <v>365</v>
      </c>
      <c r="C8" s="878">
        <v>0.40746464675002536</v>
      </c>
      <c r="D8" s="878">
        <v>0.43340884120978912</v>
      </c>
      <c r="E8" s="877">
        <v>0.44379816913699882</v>
      </c>
      <c r="F8" s="985"/>
      <c r="G8" s="839">
        <v>0.42338737343360378</v>
      </c>
      <c r="I8" s="837"/>
    </row>
    <row r="9" spans="1:24" ht="15" customHeight="1">
      <c r="B9" s="389" t="s">
        <v>366</v>
      </c>
      <c r="C9" s="878">
        <v>5.7916659930108687E-2</v>
      </c>
      <c r="D9" s="878">
        <v>6.5101341113049396E-2</v>
      </c>
      <c r="E9" s="878">
        <v>0.14632204662346623</v>
      </c>
      <c r="F9" s="986"/>
      <c r="G9" s="879">
        <v>7.1070671000000002E-2</v>
      </c>
    </row>
    <row r="10" spans="1:24" ht="15" customHeight="1"/>
    <row r="11" spans="1:24" s="71" customFormat="1" ht="20.100000000000001" customHeight="1" thickBot="1">
      <c r="A11" s="77"/>
      <c r="B11" s="982" t="s">
        <v>367</v>
      </c>
      <c r="C11" s="982"/>
      <c r="D11" s="982"/>
      <c r="E11" s="982"/>
      <c r="F11" s="982"/>
      <c r="G11" s="982"/>
    </row>
    <row r="12" spans="1:24" ht="15" customHeight="1" thickBot="1">
      <c r="B12" s="486" t="s">
        <v>137</v>
      </c>
      <c r="C12" s="151" t="s">
        <v>88</v>
      </c>
      <c r="D12" s="179" t="s">
        <v>89</v>
      </c>
      <c r="E12" s="179" t="s">
        <v>90</v>
      </c>
      <c r="F12" s="179" t="s">
        <v>91</v>
      </c>
      <c r="G12" s="179" t="s">
        <v>92</v>
      </c>
    </row>
    <row r="13" spans="1:24" ht="15" customHeight="1">
      <c r="B13" s="389" t="s">
        <v>368</v>
      </c>
      <c r="C13" s="399">
        <v>374.49</v>
      </c>
      <c r="D13" s="399">
        <v>96.52</v>
      </c>
      <c r="E13" s="399">
        <v>33.549999999999997</v>
      </c>
      <c r="F13" s="399" t="s">
        <v>364</v>
      </c>
      <c r="G13" s="399">
        <v>504.56</v>
      </c>
    </row>
    <row r="14" spans="1:24" ht="15" customHeight="1">
      <c r="B14" s="77"/>
      <c r="C14" s="242"/>
      <c r="D14" s="242"/>
      <c r="E14" s="242"/>
      <c r="F14" s="149"/>
      <c r="G14" s="243"/>
    </row>
    <row r="15" spans="1:24" ht="15" customHeight="1">
      <c r="B15" s="150" t="s">
        <v>103</v>
      </c>
      <c r="C15" s="983" t="s">
        <v>369</v>
      </c>
      <c r="D15" s="983"/>
      <c r="E15" s="983"/>
      <c r="F15" s="983"/>
      <c r="G15" s="983"/>
    </row>
    <row r="16" spans="1:24" ht="15" customHeight="1">
      <c r="B16" s="150" t="s">
        <v>104</v>
      </c>
      <c r="C16" s="983" t="s">
        <v>28</v>
      </c>
      <c r="D16" s="983"/>
      <c r="E16" s="983"/>
      <c r="F16" s="983"/>
      <c r="G16" s="983"/>
    </row>
    <row r="17" spans="1:17" ht="106.5" customHeight="1">
      <c r="B17" s="838" t="s">
        <v>106</v>
      </c>
      <c r="C17" s="914" t="s">
        <v>370</v>
      </c>
      <c r="D17" s="914"/>
      <c r="E17" s="914"/>
      <c r="F17" s="914"/>
      <c r="G17" s="914"/>
    </row>
    <row r="20" spans="1:17" s="71" customFormat="1" ht="20.100000000000001" customHeight="1">
      <c r="A20" s="77"/>
      <c r="B20" s="81" t="s">
        <v>371</v>
      </c>
    </row>
    <row r="22" spans="1:17" s="71" customFormat="1" ht="20.100000000000001" customHeight="1" thickBot="1">
      <c r="A22" s="77"/>
      <c r="B22" s="934" t="s">
        <v>372</v>
      </c>
      <c r="C22" s="935"/>
      <c r="D22" s="935"/>
      <c r="E22" s="935"/>
      <c r="F22" s="935"/>
      <c r="G22" s="935"/>
      <c r="H22" s="935"/>
      <c r="I22" s="935"/>
      <c r="J22" s="935"/>
      <c r="K22" s="935"/>
      <c r="L22" s="935"/>
      <c r="M22" s="935"/>
      <c r="N22" s="935"/>
      <c r="O22" s="935"/>
      <c r="P22" s="935"/>
      <c r="Q22" s="935"/>
    </row>
    <row r="23" spans="1:17" ht="15" customHeight="1" thickBot="1">
      <c r="B23" s="990" t="s">
        <v>137</v>
      </c>
      <c r="C23" s="991" t="s">
        <v>88</v>
      </c>
      <c r="D23" s="991"/>
      <c r="E23" s="992"/>
      <c r="F23" s="993" t="s">
        <v>89</v>
      </c>
      <c r="G23" s="991"/>
      <c r="H23" s="992"/>
      <c r="I23" s="993" t="s">
        <v>90</v>
      </c>
      <c r="J23" s="991"/>
      <c r="K23" s="992"/>
      <c r="L23" s="993" t="s">
        <v>91</v>
      </c>
      <c r="M23" s="991"/>
      <c r="N23" s="992"/>
      <c r="O23" s="994" t="s">
        <v>373</v>
      </c>
      <c r="P23" s="995"/>
      <c r="Q23" s="995"/>
    </row>
    <row r="24" spans="1:17" ht="15" customHeight="1">
      <c r="B24" s="990"/>
      <c r="C24" s="127" t="s">
        <v>93</v>
      </c>
      <c r="D24" s="127" t="s">
        <v>94</v>
      </c>
      <c r="E24" s="128" t="s">
        <v>95</v>
      </c>
      <c r="F24" s="127" t="s">
        <v>93</v>
      </c>
      <c r="G24" s="127" t="s">
        <v>94</v>
      </c>
      <c r="H24" s="128" t="s">
        <v>95</v>
      </c>
      <c r="I24" s="127" t="s">
        <v>93</v>
      </c>
      <c r="J24" s="127" t="s">
        <v>94</v>
      </c>
      <c r="K24" s="128" t="s">
        <v>95</v>
      </c>
      <c r="L24" s="127" t="s">
        <v>93</v>
      </c>
      <c r="M24" s="127" t="s">
        <v>94</v>
      </c>
      <c r="N24" s="128" t="s">
        <v>95</v>
      </c>
      <c r="O24" s="127" t="s">
        <v>93</v>
      </c>
      <c r="P24" s="127" t="s">
        <v>94</v>
      </c>
      <c r="Q24" s="834" t="s">
        <v>95</v>
      </c>
    </row>
    <row r="25" spans="1:17" ht="15" customHeight="1">
      <c r="B25" s="393" t="s">
        <v>374</v>
      </c>
      <c r="C25" s="244">
        <v>356.91802210999987</v>
      </c>
      <c r="D25" s="244">
        <v>435.64411392999995</v>
      </c>
      <c r="E25" s="397">
        <f>SUM(E26:E34)</f>
        <v>453.50638643000002</v>
      </c>
      <c r="F25" s="244">
        <v>197.27242282999998</v>
      </c>
      <c r="G25" s="557">
        <v>204.47082583</v>
      </c>
      <c r="H25" s="397">
        <f>SUM(H26:H34)</f>
        <v>208.45654092000001</v>
      </c>
      <c r="I25" s="244">
        <v>51.293430719999996</v>
      </c>
      <c r="J25" s="557">
        <v>60.158933890000007</v>
      </c>
      <c r="K25" s="397">
        <f>SUM(K26:K34)</f>
        <v>49.264308440000001</v>
      </c>
      <c r="L25" s="244">
        <v>212.16368446000001</v>
      </c>
      <c r="M25" s="557">
        <v>228.27299060999999</v>
      </c>
      <c r="N25" s="397">
        <f>SUM(N26:N34)</f>
        <v>184.6135645</v>
      </c>
      <c r="O25" s="244">
        <v>620.59915955999998</v>
      </c>
      <c r="P25" s="557">
        <v>716.79251608000004</v>
      </c>
      <c r="Q25" s="397">
        <f>SUM(Q26:Q34)</f>
        <v>727.5786617199999</v>
      </c>
    </row>
    <row r="26" spans="1:17" ht="15" customHeight="1">
      <c r="B26" s="394" t="s">
        <v>375</v>
      </c>
      <c r="C26" s="390">
        <v>292.47807014999995</v>
      </c>
      <c r="D26" s="390">
        <v>346.36650956</v>
      </c>
      <c r="E26" s="398">
        <v>357.66163392000004</v>
      </c>
      <c r="F26" s="390">
        <v>175.03867181999999</v>
      </c>
      <c r="G26" s="390">
        <v>167.60828848</v>
      </c>
      <c r="H26" s="398">
        <v>170.77407500999999</v>
      </c>
      <c r="I26" s="390">
        <v>50.61152302</v>
      </c>
      <c r="J26" s="390">
        <v>55.033635590000003</v>
      </c>
      <c r="K26" s="398">
        <v>54.484184599999999</v>
      </c>
      <c r="L26" s="390">
        <v>53.949639759999997</v>
      </c>
      <c r="M26" s="390">
        <v>60.879506790000001</v>
      </c>
      <c r="N26" s="398">
        <v>40.176894259999997</v>
      </c>
      <c r="O26" s="390">
        <v>530.52393622</v>
      </c>
      <c r="P26" s="390">
        <v>589.16049936000002</v>
      </c>
      <c r="Q26" s="288">
        <v>594.95707586000003</v>
      </c>
    </row>
    <row r="27" spans="1:17" ht="15" customHeight="1">
      <c r="B27" s="395" t="s">
        <v>376</v>
      </c>
      <c r="C27" s="391">
        <v>-12.35822001</v>
      </c>
      <c r="D27" s="391">
        <v>-2.0607461100000002</v>
      </c>
      <c r="E27" s="399">
        <v>-15.179794429999999</v>
      </c>
      <c r="F27" s="391">
        <v>-1.5243779099999999</v>
      </c>
      <c r="G27" s="391">
        <v>9.9372201499999999</v>
      </c>
      <c r="H27" s="399">
        <v>9.6513620299999996</v>
      </c>
      <c r="I27" s="391">
        <v>-2.0240950099999999</v>
      </c>
      <c r="J27" s="391">
        <v>-2.7755667599999998</v>
      </c>
      <c r="K27" s="399">
        <v>-5.7118236600000003</v>
      </c>
      <c r="L27" s="391">
        <v>0.39399946000000002</v>
      </c>
      <c r="M27" s="391">
        <v>5.345072E-2</v>
      </c>
      <c r="N27" s="399">
        <v>4.9950109999999999E-2</v>
      </c>
      <c r="O27" s="391">
        <v>-15.51269347</v>
      </c>
      <c r="P27" s="391">
        <v>5.1543580000000002</v>
      </c>
      <c r="Q27" s="399">
        <v>-11.190305949999999</v>
      </c>
    </row>
    <row r="28" spans="1:17" ht="15" customHeight="1">
      <c r="B28" s="395" t="s">
        <v>377</v>
      </c>
      <c r="C28" s="391">
        <v>67.379188970000001</v>
      </c>
      <c r="D28" s="391">
        <v>74.521075180000011</v>
      </c>
      <c r="E28" s="399">
        <v>109.99277307999999</v>
      </c>
      <c r="F28" s="391">
        <v>14.876194740000001</v>
      </c>
      <c r="G28" s="391">
        <v>14.76828529</v>
      </c>
      <c r="H28" s="399">
        <v>28.435430539999999</v>
      </c>
      <c r="I28" s="391">
        <v>2.00774155</v>
      </c>
      <c r="J28" s="391">
        <v>2.3828917000000001</v>
      </c>
      <c r="K28" s="399">
        <v>3.0279827500000001</v>
      </c>
      <c r="L28" s="391">
        <v>15.82925314</v>
      </c>
      <c r="M28" s="391">
        <v>16.20595732</v>
      </c>
      <c r="N28" s="399">
        <v>26.63883598</v>
      </c>
      <c r="O28" s="391">
        <v>87.831151000000006</v>
      </c>
      <c r="P28" s="391">
        <v>95.583110269999992</v>
      </c>
      <c r="Q28" s="399">
        <v>154.16436809000001</v>
      </c>
    </row>
    <row r="29" spans="1:17" ht="15" customHeight="1">
      <c r="B29" s="395" t="s">
        <v>378</v>
      </c>
      <c r="C29" s="391">
        <v>0</v>
      </c>
      <c r="D29" s="391">
        <v>0</v>
      </c>
      <c r="E29" s="399">
        <v>0</v>
      </c>
      <c r="F29" s="391">
        <v>0</v>
      </c>
      <c r="G29" s="391">
        <v>0</v>
      </c>
      <c r="H29" s="399">
        <v>0</v>
      </c>
      <c r="I29" s="391">
        <v>0</v>
      </c>
      <c r="J29" s="391">
        <v>0</v>
      </c>
      <c r="K29" s="399">
        <v>0</v>
      </c>
      <c r="L29" s="391">
        <v>80.410698790000012</v>
      </c>
      <c r="M29" s="391">
        <v>60.547791240000002</v>
      </c>
      <c r="N29" s="399">
        <v>32.847762240000002</v>
      </c>
      <c r="O29" s="391">
        <v>0</v>
      </c>
      <c r="P29" s="391">
        <v>0</v>
      </c>
      <c r="Q29" s="399">
        <v>0</v>
      </c>
    </row>
    <row r="30" spans="1:17" ht="15" customHeight="1">
      <c r="B30" s="395" t="s">
        <v>379</v>
      </c>
      <c r="C30" s="391">
        <v>16.922678140000002</v>
      </c>
      <c r="D30" s="391">
        <v>17.734165090000001</v>
      </c>
      <c r="E30" s="399">
        <v>0</v>
      </c>
      <c r="F30" s="391">
        <v>9.47707078</v>
      </c>
      <c r="G30" s="391">
        <v>10.93408958</v>
      </c>
      <c r="H30" s="399">
        <v>0</v>
      </c>
      <c r="I30" s="391">
        <v>0.26047303999999999</v>
      </c>
      <c r="J30" s="391">
        <v>0.22428229</v>
      </c>
      <c r="K30" s="399">
        <v>0</v>
      </c>
      <c r="L30" s="391">
        <v>1.3110905400000001</v>
      </c>
      <c r="M30" s="391">
        <v>3.1915054399999998</v>
      </c>
      <c r="N30" s="399">
        <v>0</v>
      </c>
      <c r="O30" s="391">
        <v>27.989428030000003</v>
      </c>
      <c r="P30" s="391">
        <v>31.894315989999999</v>
      </c>
      <c r="Q30" s="399">
        <v>0</v>
      </c>
    </row>
    <row r="31" spans="1:17" ht="15" customHeight="1">
      <c r="B31" s="395" t="s">
        <v>380</v>
      </c>
      <c r="C31" s="391">
        <v>-0.84960631999999991</v>
      </c>
      <c r="D31" s="391">
        <v>0.55229966000000008</v>
      </c>
      <c r="E31" s="399">
        <v>-1.7979066499999998</v>
      </c>
      <c r="F31" s="391">
        <v>0</v>
      </c>
      <c r="G31" s="391">
        <v>-7.2523339999999992E-2</v>
      </c>
      <c r="H31" s="399">
        <v>-1.1884200000000001E-3</v>
      </c>
      <c r="I31" s="391">
        <v>0</v>
      </c>
      <c r="J31" s="391">
        <v>0</v>
      </c>
      <c r="K31" s="399">
        <v>0</v>
      </c>
      <c r="L31" s="391">
        <v>-0.92885109999999993</v>
      </c>
      <c r="M31" s="391">
        <v>-1.5834000500000001</v>
      </c>
      <c r="N31" s="399">
        <v>-1.25840346</v>
      </c>
      <c r="O31" s="391">
        <v>-1.77827058</v>
      </c>
      <c r="P31" s="391">
        <v>-1.10362373</v>
      </c>
      <c r="Q31" s="399">
        <v>-2.0035871100000002</v>
      </c>
    </row>
    <row r="32" spans="1:17" ht="30" customHeight="1">
      <c r="B32" s="467" t="s">
        <v>381</v>
      </c>
      <c r="C32" s="391">
        <v>9.6821950000000004E-2</v>
      </c>
      <c r="D32" s="391">
        <v>6.4208500000000005E-3</v>
      </c>
      <c r="E32" s="399">
        <v>-7.5338940000000007E-2</v>
      </c>
      <c r="F32" s="391">
        <v>-0.45182608000000002</v>
      </c>
      <c r="G32" s="391">
        <v>-1.075225E-2</v>
      </c>
      <c r="H32" s="399">
        <v>-1.044484E-2</v>
      </c>
      <c r="I32" s="391">
        <v>0</v>
      </c>
      <c r="J32" s="391">
        <v>0</v>
      </c>
      <c r="K32" s="399">
        <v>0</v>
      </c>
      <c r="L32" s="391">
        <v>0</v>
      </c>
      <c r="M32" s="391">
        <v>0</v>
      </c>
      <c r="N32" s="399">
        <v>0</v>
      </c>
      <c r="O32" s="391">
        <v>-0.35500413000000003</v>
      </c>
      <c r="P32" s="391">
        <v>-4.3314E-3</v>
      </c>
      <c r="Q32" s="399">
        <v>-8.5783780000000004E-2</v>
      </c>
    </row>
    <row r="33" spans="2:17" ht="15" customHeight="1">
      <c r="B33" s="395" t="s">
        <v>382</v>
      </c>
      <c r="C33" s="391">
        <v>7.7884653099999994</v>
      </c>
      <c r="D33" s="391">
        <v>12.412308289999999</v>
      </c>
      <c r="E33" s="399">
        <v>15.683524539999999</v>
      </c>
      <c r="F33" s="391">
        <v>4.1635153799999998</v>
      </c>
      <c r="G33" s="391">
        <v>4.9229061600000001</v>
      </c>
      <c r="H33" s="399">
        <v>4.7671505599999993</v>
      </c>
      <c r="I33" s="391">
        <v>2.22423042</v>
      </c>
      <c r="J33" s="391">
        <v>6.69902423</v>
      </c>
      <c r="K33" s="399">
        <v>0.31610375000000002</v>
      </c>
      <c r="L33" s="391">
        <v>61.65691348</v>
      </c>
      <c r="M33" s="391">
        <v>89.401207999999997</v>
      </c>
      <c r="N33" s="399">
        <v>86.343699279999996</v>
      </c>
      <c r="O33" s="391">
        <v>13.375418659999999</v>
      </c>
      <c r="P33" s="391">
        <v>15.441156429999999</v>
      </c>
      <c r="Q33" s="399">
        <v>12.610425869999998</v>
      </c>
    </row>
    <row r="34" spans="2:17" ht="15" customHeight="1">
      <c r="B34" s="396" t="s">
        <v>383</v>
      </c>
      <c r="C34" s="392">
        <v>-14.53937608</v>
      </c>
      <c r="D34" s="392">
        <v>-13.88791859</v>
      </c>
      <c r="E34" s="400">
        <v>-12.778505089999999</v>
      </c>
      <c r="F34" s="392">
        <v>-4.3068259000000007</v>
      </c>
      <c r="G34" s="392">
        <v>-3.6166882400000002</v>
      </c>
      <c r="H34" s="400">
        <v>-5.1598439599999999</v>
      </c>
      <c r="I34" s="392">
        <v>-1.7864423</v>
      </c>
      <c r="J34" s="392">
        <v>-1.4053331599999999</v>
      </c>
      <c r="K34" s="400">
        <v>-2.8521390000000002</v>
      </c>
      <c r="L34" s="392">
        <v>-0.45905961000000001</v>
      </c>
      <c r="M34" s="392">
        <v>-0.42302884999999996</v>
      </c>
      <c r="N34" s="400">
        <v>-0.18517391</v>
      </c>
      <c r="O34" s="392">
        <v>-21.474806170000001</v>
      </c>
      <c r="P34" s="392">
        <v>-19.332968839999999</v>
      </c>
      <c r="Q34" s="400">
        <v>-20.87353126</v>
      </c>
    </row>
    <row r="35" spans="2:17" ht="15" customHeight="1">
      <c r="B35" s="393" t="s">
        <v>384</v>
      </c>
      <c r="C35" s="244">
        <v>262.20890525999999</v>
      </c>
      <c r="D35" s="244">
        <v>321.8635812</v>
      </c>
      <c r="E35" s="397">
        <f>SUM(E36:E40)</f>
        <v>354.63673378999999</v>
      </c>
      <c r="F35" s="244">
        <v>156.48259274</v>
      </c>
      <c r="G35" s="557">
        <v>166.55405559000002</v>
      </c>
      <c r="H35" s="397">
        <f>SUM(H36:H40)</f>
        <v>166.47458326</v>
      </c>
      <c r="I35" s="244">
        <v>53.927496349999991</v>
      </c>
      <c r="J35" s="557">
        <v>65.619469730000006</v>
      </c>
      <c r="K35" s="397">
        <f>SUM(K36:K40)</f>
        <v>59.991319950000005</v>
      </c>
      <c r="L35" s="244">
        <v>150.98016082999999</v>
      </c>
      <c r="M35" s="557">
        <v>204.13505533999998</v>
      </c>
      <c r="N35" s="397">
        <f>SUM(N36:N40)</f>
        <v>199.23194812</v>
      </c>
      <c r="O35" s="244">
        <v>507.22727527000001</v>
      </c>
      <c r="P35" s="557">
        <v>612.48370690999991</v>
      </c>
      <c r="Q35" s="397">
        <f>SUM(Q36:Q40)</f>
        <v>644.12496309999995</v>
      </c>
    </row>
    <row r="36" spans="2:17" ht="15" customHeight="1">
      <c r="B36" s="394" t="s">
        <v>385</v>
      </c>
      <c r="C36" s="390">
        <v>73.759736910000001</v>
      </c>
      <c r="D36" s="390">
        <v>96.37942129999999</v>
      </c>
      <c r="E36" s="398">
        <v>102.03115138</v>
      </c>
      <c r="F36" s="390">
        <v>79.147504049999995</v>
      </c>
      <c r="G36" s="390">
        <v>73.54881374</v>
      </c>
      <c r="H36" s="398">
        <v>78.062377389999995</v>
      </c>
      <c r="I36" s="390">
        <v>31.370559789999998</v>
      </c>
      <c r="J36" s="390">
        <v>38.607675710000002</v>
      </c>
      <c r="K36" s="398">
        <v>36.730360079999997</v>
      </c>
      <c r="L36" s="390">
        <v>50.59028627</v>
      </c>
      <c r="M36" s="390">
        <v>63.10512524</v>
      </c>
      <c r="N36" s="398">
        <v>53.315099500000002</v>
      </c>
      <c r="O36" s="390">
        <v>193.29979062999999</v>
      </c>
      <c r="P36" s="390">
        <v>230.92209069</v>
      </c>
      <c r="Q36" s="398">
        <v>241.96909062</v>
      </c>
    </row>
    <row r="37" spans="2:17" ht="15" customHeight="1">
      <c r="B37" s="395" t="s">
        <v>386</v>
      </c>
      <c r="C37" s="391">
        <v>30.590786089999998</v>
      </c>
      <c r="D37" s="391">
        <v>36.068332099999999</v>
      </c>
      <c r="E37" s="399">
        <v>47.514423700000002</v>
      </c>
      <c r="F37" s="391">
        <v>7.9232486600000005</v>
      </c>
      <c r="G37" s="391">
        <v>8.41054894</v>
      </c>
      <c r="H37" s="399">
        <v>12.667330339999999</v>
      </c>
      <c r="I37" s="391">
        <v>1.84402679</v>
      </c>
      <c r="J37" s="391">
        <v>1.7780073999999999</v>
      </c>
      <c r="K37" s="399">
        <v>1.8607878200000001</v>
      </c>
      <c r="L37" s="391">
        <v>2.2076331099999997</v>
      </c>
      <c r="M37" s="391">
        <v>2.4684791100000001</v>
      </c>
      <c r="N37" s="399">
        <v>9.4165074700000009</v>
      </c>
      <c r="O37" s="391">
        <v>30.305920889999999</v>
      </c>
      <c r="P37" s="391">
        <v>36.416632899999996</v>
      </c>
      <c r="Q37" s="399">
        <v>57.533831240000005</v>
      </c>
    </row>
    <row r="38" spans="2:17" ht="15" customHeight="1">
      <c r="B38" s="395" t="s">
        <v>387</v>
      </c>
      <c r="C38" s="391">
        <v>54.854112749999999</v>
      </c>
      <c r="D38" s="391">
        <v>67.122559540000012</v>
      </c>
      <c r="E38" s="399">
        <v>78.449218099999996</v>
      </c>
      <c r="F38" s="391">
        <v>18.777684600000001</v>
      </c>
      <c r="G38" s="391">
        <v>21.221683370000001</v>
      </c>
      <c r="H38" s="399">
        <v>24.1596543</v>
      </c>
      <c r="I38" s="391">
        <v>8.1157191500000003</v>
      </c>
      <c r="J38" s="391">
        <v>10.24045798</v>
      </c>
      <c r="K38" s="399">
        <v>8.9989798200000006</v>
      </c>
      <c r="L38" s="391">
        <v>38.894812999999999</v>
      </c>
      <c r="M38" s="391">
        <v>48.182652640000001</v>
      </c>
      <c r="N38" s="399">
        <v>47.934806189999996</v>
      </c>
      <c r="O38" s="391">
        <v>120.6423295</v>
      </c>
      <c r="P38" s="391">
        <v>146.76735353000001</v>
      </c>
      <c r="Q38" s="399">
        <v>159.54265841</v>
      </c>
    </row>
    <row r="39" spans="2:17" ht="15" customHeight="1">
      <c r="B39" s="395" t="s">
        <v>388</v>
      </c>
      <c r="C39" s="391">
        <v>89.268219540000004</v>
      </c>
      <c r="D39" s="391">
        <v>105.03945793999999</v>
      </c>
      <c r="E39" s="399">
        <v>116.11796386</v>
      </c>
      <c r="F39" s="391">
        <v>30.231569579999999</v>
      </c>
      <c r="G39" s="391">
        <v>40.145072240000005</v>
      </c>
      <c r="H39" s="399">
        <v>41.134574020000002</v>
      </c>
      <c r="I39" s="391">
        <v>12.247519970000001</v>
      </c>
      <c r="J39" s="391">
        <v>15.20087386</v>
      </c>
      <c r="K39" s="399">
        <v>13.15614802</v>
      </c>
      <c r="L39" s="391">
        <v>57.133021810000002</v>
      </c>
      <c r="M39" s="391">
        <v>88.280585310000006</v>
      </c>
      <c r="N39" s="399">
        <v>86.591050620000004</v>
      </c>
      <c r="O39" s="391">
        <v>126.33652114</v>
      </c>
      <c r="P39" s="391">
        <v>156.00521434999999</v>
      </c>
      <c r="Q39" s="399">
        <v>162.88523032000001</v>
      </c>
    </row>
    <row r="40" spans="2:17" ht="15" customHeight="1">
      <c r="B40" s="395" t="s">
        <v>389</v>
      </c>
      <c r="C40" s="391">
        <v>13.73604997</v>
      </c>
      <c r="D40" s="391">
        <v>17.253810319999999</v>
      </c>
      <c r="E40" s="399">
        <v>10.523976749999999</v>
      </c>
      <c r="F40" s="391">
        <v>20.402585850000001</v>
      </c>
      <c r="G40" s="391">
        <v>23.227937300000001</v>
      </c>
      <c r="H40" s="399">
        <v>10.450647210000001</v>
      </c>
      <c r="I40" s="391">
        <v>0.34967065000000003</v>
      </c>
      <c r="J40" s="391">
        <v>-0.20754522</v>
      </c>
      <c r="K40" s="399">
        <v>-0.75495579000000002</v>
      </c>
      <c r="L40" s="391">
        <v>2.1544066399999999</v>
      </c>
      <c r="M40" s="391">
        <v>2.0982130400000001</v>
      </c>
      <c r="N40" s="399">
        <v>1.9744843400000001</v>
      </c>
      <c r="O40" s="391">
        <v>36.642713110000003</v>
      </c>
      <c r="P40" s="391">
        <v>42.372415439999997</v>
      </c>
      <c r="Q40" s="399">
        <v>22.194152510000002</v>
      </c>
    </row>
    <row r="41" spans="2:17" ht="15" customHeight="1">
      <c r="B41" s="393" t="s">
        <v>390</v>
      </c>
      <c r="C41" s="244">
        <v>94.709116849999873</v>
      </c>
      <c r="D41" s="244">
        <v>113.78053272999995</v>
      </c>
      <c r="E41" s="397">
        <f>E25-E35</f>
        <v>98.869652640000027</v>
      </c>
      <c r="F41" s="244">
        <v>40.789830089999981</v>
      </c>
      <c r="G41" s="557">
        <v>37.916770239999977</v>
      </c>
      <c r="H41" s="397">
        <f>H25-H35</f>
        <v>41.981957660000006</v>
      </c>
      <c r="I41" s="244">
        <v>-2.6340656299999949</v>
      </c>
      <c r="J41" s="557">
        <v>-5.4605358399999986</v>
      </c>
      <c r="K41" s="397">
        <f>K25-K35</f>
        <v>-10.727011510000004</v>
      </c>
      <c r="L41" s="244">
        <v>61.183523630000025</v>
      </c>
      <c r="M41" s="557">
        <v>24.137935270000014</v>
      </c>
      <c r="N41" s="397">
        <f>N25-N35</f>
        <v>-14.618383620000003</v>
      </c>
      <c r="O41" s="244">
        <v>113.37188428999997</v>
      </c>
      <c r="P41" s="557">
        <v>104.30880917000013</v>
      </c>
      <c r="Q41" s="397">
        <f>Q25-Q35</f>
        <v>83.453698619999955</v>
      </c>
    </row>
    <row r="42" spans="2:17" s="757" customFormat="1" ht="15" customHeight="1">
      <c r="C42" s="845"/>
      <c r="D42" s="845"/>
      <c r="E42" s="845"/>
      <c r="F42" s="845"/>
      <c r="G42" s="845"/>
      <c r="H42" s="845"/>
      <c r="I42" s="845"/>
      <c r="J42" s="845"/>
      <c r="K42" s="845"/>
      <c r="L42" s="845"/>
      <c r="M42" s="845"/>
      <c r="N42" s="845"/>
      <c r="O42" s="845"/>
      <c r="P42" s="845"/>
      <c r="Q42" s="845"/>
    </row>
    <row r="43" spans="2:17" ht="15" customHeight="1">
      <c r="B43" s="150" t="s">
        <v>103</v>
      </c>
      <c r="C43" s="978" t="s">
        <v>117</v>
      </c>
      <c r="D43" s="978"/>
      <c r="E43" s="978"/>
      <c r="F43" s="978"/>
      <c r="G43" s="978"/>
      <c r="H43" s="978"/>
      <c r="I43" s="978"/>
      <c r="J43" s="978"/>
      <c r="K43" s="978"/>
      <c r="L43" s="978"/>
      <c r="M43" s="978"/>
      <c r="N43" s="978"/>
      <c r="O43" s="978"/>
      <c r="P43" s="978"/>
      <c r="Q43" s="978"/>
    </row>
    <row r="44" spans="2:17" ht="15" customHeight="1">
      <c r="B44" s="150" t="s">
        <v>104</v>
      </c>
      <c r="C44" s="978" t="s">
        <v>118</v>
      </c>
      <c r="D44" s="978"/>
      <c r="E44" s="978"/>
      <c r="F44" s="978"/>
      <c r="G44" s="978"/>
      <c r="H44" s="978"/>
      <c r="I44" s="978"/>
      <c r="J44" s="978"/>
      <c r="K44" s="978"/>
      <c r="L44" s="978"/>
      <c r="M44" s="978"/>
      <c r="N44" s="978"/>
      <c r="O44" s="978"/>
      <c r="P44" s="978"/>
      <c r="Q44" s="978"/>
    </row>
    <row r="45" spans="2:17" ht="15" customHeight="1">
      <c r="B45" s="150" t="s">
        <v>106</v>
      </c>
      <c r="C45" s="987" t="s">
        <v>391</v>
      </c>
      <c r="D45" s="988"/>
      <c r="E45" s="988"/>
      <c r="F45" s="988"/>
      <c r="G45" s="988"/>
      <c r="H45" s="988"/>
      <c r="I45" s="988"/>
      <c r="J45" s="988"/>
      <c r="K45" s="988"/>
      <c r="L45" s="989"/>
    </row>
    <row r="46" spans="2:17" ht="15" customHeight="1">
      <c r="B46" s="77"/>
      <c r="C46" s="77"/>
      <c r="D46" s="77"/>
      <c r="E46" s="77"/>
      <c r="F46" s="77"/>
      <c r="G46" s="77"/>
      <c r="H46" s="77"/>
      <c r="I46" s="77"/>
      <c r="J46" s="77"/>
      <c r="K46" s="77"/>
      <c r="L46" s="77"/>
    </row>
    <row r="47" spans="2:17" ht="15" customHeight="1"/>
  </sheetData>
  <mergeCells count="16">
    <mergeCell ref="B22:Q22"/>
    <mergeCell ref="C45:L45"/>
    <mergeCell ref="B23:B24"/>
    <mergeCell ref="C43:Q43"/>
    <mergeCell ref="C44:Q44"/>
    <mergeCell ref="C23:E23"/>
    <mergeCell ref="F23:H23"/>
    <mergeCell ref="I23:K23"/>
    <mergeCell ref="L23:N23"/>
    <mergeCell ref="O23:Q23"/>
    <mergeCell ref="B11:G11"/>
    <mergeCell ref="C17:G17"/>
    <mergeCell ref="C16:G16"/>
    <mergeCell ref="C15:G15"/>
    <mergeCell ref="B5:G5"/>
    <mergeCell ref="F7:F9"/>
  </mergeCells>
  <hyperlinks>
    <hyperlink ref="A1" location="'0_Content'!B6" display="Back to content" xr:uid="{C0418BBE-F675-4575-8960-66D3A9A7CFEF}"/>
    <hyperlink ref="A2" location="'0.1_Index'!B3" display="Index" xr:uid="{77FE458F-6633-47A1-BCFB-53F4AEB3C0F3}"/>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A396-553B-4C83-BCD0-A6F6F3D742F6}">
  <sheetPr>
    <tabColor rgb="FF004F95"/>
  </sheetPr>
  <dimension ref="A1:AH120"/>
  <sheetViews>
    <sheetView showGridLines="0" zoomScale="85" zoomScaleNormal="85" workbookViewId="0">
      <pane ySplit="2" topLeftCell="A97" activePane="bottomLeft" state="frozen"/>
      <selection pane="bottomLeft" activeCell="R18" sqref="R18"/>
    </sheetView>
  </sheetViews>
  <sheetFormatPr defaultColWidth="8.5703125" defaultRowHeight="14.25"/>
  <cols>
    <col min="1" max="1" width="17" style="77" bestFit="1" customWidth="1"/>
    <col min="2" max="2" width="71" style="51" customWidth="1"/>
    <col min="3" max="17" width="15.5703125" style="51" customWidth="1"/>
    <col min="18" max="18" width="19.42578125" style="51" customWidth="1"/>
    <col min="19" max="19" width="18" style="51" customWidth="1"/>
    <col min="20" max="20" width="19.42578125" style="51" customWidth="1"/>
    <col min="21" max="21" width="17.5703125" style="51" customWidth="1"/>
    <col min="22" max="22" width="19.5703125" style="77" customWidth="1"/>
    <col min="23" max="23" width="17.5703125" style="77" customWidth="1"/>
    <col min="24" max="24" width="17.42578125" style="77" customWidth="1"/>
    <col min="25" max="25" width="19" style="77" customWidth="1"/>
    <col min="26" max="26" width="18.42578125" style="77" customWidth="1"/>
    <col min="27" max="27" width="23" style="77" customWidth="1"/>
    <col min="28" max="28" width="18.7109375" style="77" customWidth="1"/>
    <col min="29" max="16384" width="8.5703125" style="77"/>
  </cols>
  <sheetData>
    <row r="1" spans="1:27" ht="15">
      <c r="A1" s="26" t="s">
        <v>27</v>
      </c>
      <c r="B1" s="55"/>
      <c r="T1" s="55"/>
      <c r="U1" s="55"/>
    </row>
    <row r="2" spans="1:27" ht="15.75">
      <c r="A2" s="78" t="s">
        <v>85</v>
      </c>
      <c r="B2" s="55"/>
      <c r="T2" s="55"/>
      <c r="U2" s="55"/>
    </row>
    <row r="3" spans="1:27" s="71" customFormat="1" ht="20.100000000000001" customHeight="1">
      <c r="B3" s="76" t="s">
        <v>392</v>
      </c>
      <c r="T3" s="82"/>
      <c r="U3" s="82"/>
    </row>
    <row r="4" spans="1:27">
      <c r="B4" s="11"/>
      <c r="C4" s="11"/>
      <c r="D4" s="11"/>
      <c r="E4" s="11"/>
      <c r="F4" s="11"/>
      <c r="G4" s="11"/>
      <c r="H4" s="11"/>
      <c r="I4" s="11"/>
      <c r="J4" s="11"/>
      <c r="K4" s="11"/>
      <c r="L4" s="11"/>
      <c r="M4" s="11"/>
      <c r="N4" s="11"/>
      <c r="O4" s="11"/>
      <c r="P4" s="11"/>
      <c r="Q4" s="11"/>
      <c r="R4" s="11"/>
      <c r="S4" s="11"/>
      <c r="T4" s="11"/>
      <c r="U4" s="11"/>
    </row>
    <row r="5" spans="1:27" s="71" customFormat="1" ht="20.100000000000001" customHeight="1">
      <c r="A5" s="77"/>
      <c r="B5" s="927" t="s">
        <v>57</v>
      </c>
      <c r="C5" s="927"/>
      <c r="D5" s="927"/>
      <c r="E5" s="927"/>
      <c r="F5" s="927"/>
      <c r="G5" s="927"/>
      <c r="H5" s="927"/>
      <c r="I5" s="927"/>
      <c r="J5" s="927"/>
      <c r="K5" s="927"/>
      <c r="L5" s="927"/>
      <c r="M5" s="927"/>
      <c r="N5" s="927"/>
      <c r="O5" s="927"/>
      <c r="P5" s="927"/>
      <c r="Q5" s="927"/>
    </row>
    <row r="6" spans="1:27" ht="15" customHeight="1">
      <c r="B6" s="998" t="s">
        <v>393</v>
      </c>
      <c r="C6" s="996" t="s">
        <v>88</v>
      </c>
      <c r="D6" s="996"/>
      <c r="E6" s="996"/>
      <c r="F6" s="997" t="s">
        <v>89</v>
      </c>
      <c r="G6" s="997"/>
      <c r="H6" s="997"/>
      <c r="I6" s="996" t="s">
        <v>90</v>
      </c>
      <c r="J6" s="996"/>
      <c r="K6" s="996"/>
      <c r="L6" s="997" t="s">
        <v>91</v>
      </c>
      <c r="M6" s="997"/>
      <c r="N6" s="997"/>
      <c r="O6" s="999" t="s">
        <v>92</v>
      </c>
      <c r="P6" s="999"/>
      <c r="Q6" s="999"/>
    </row>
    <row r="7" spans="1:27" s="95" customFormat="1" ht="15" customHeight="1">
      <c r="B7" s="998"/>
      <c r="C7" s="152" t="s">
        <v>93</v>
      </c>
      <c r="D7" s="152" t="s">
        <v>94</v>
      </c>
      <c r="E7" s="153" t="s">
        <v>95</v>
      </c>
      <c r="F7" s="152" t="s">
        <v>93</v>
      </c>
      <c r="G7" s="152" t="s">
        <v>94</v>
      </c>
      <c r="H7" s="153" t="s">
        <v>95</v>
      </c>
      <c r="I7" s="152" t="s">
        <v>93</v>
      </c>
      <c r="J7" s="152" t="s">
        <v>94</v>
      </c>
      <c r="K7" s="153" t="s">
        <v>95</v>
      </c>
      <c r="L7" s="152" t="s">
        <v>93</v>
      </c>
      <c r="M7" s="152" t="s">
        <v>94</v>
      </c>
      <c r="N7" s="153" t="s">
        <v>95</v>
      </c>
      <c r="O7" s="152" t="s">
        <v>93</v>
      </c>
      <c r="P7" s="152" t="s">
        <v>94</v>
      </c>
      <c r="Q7" s="153" t="s">
        <v>95</v>
      </c>
      <c r="R7" s="8"/>
      <c r="S7" s="8"/>
      <c r="T7" s="8"/>
      <c r="U7" s="8"/>
    </row>
    <row r="8" spans="1:27" ht="15" customHeight="1">
      <c r="B8" s="401" t="s">
        <v>394</v>
      </c>
      <c r="C8" s="245">
        <v>0.45672404679337358</v>
      </c>
      <c r="D8" s="217">
        <v>0.38867633936702367</v>
      </c>
      <c r="E8" s="402">
        <v>0.42050433630648854</v>
      </c>
      <c r="F8" s="211">
        <v>0.39157280431944863</v>
      </c>
      <c r="G8" s="217">
        <v>0.36763439921691327</v>
      </c>
      <c r="H8" s="402">
        <v>0.3623706172642106</v>
      </c>
      <c r="I8" s="211">
        <v>0.56489182908530156</v>
      </c>
      <c r="J8" s="217">
        <v>0.51911320418144991</v>
      </c>
      <c r="K8" s="402">
        <v>0.54418850518634454</v>
      </c>
      <c r="L8" s="211">
        <v>0.31766332933859959</v>
      </c>
      <c r="M8" s="217">
        <v>0.25707603122865613</v>
      </c>
      <c r="N8" s="402">
        <v>0.17538499744520392</v>
      </c>
      <c r="O8" s="245">
        <v>0.44842723770047443</v>
      </c>
      <c r="P8" s="217">
        <v>0.38904994933587428</v>
      </c>
      <c r="Q8" s="402">
        <v>0.41238117875362135</v>
      </c>
      <c r="V8" s="51"/>
      <c r="W8" s="51"/>
      <c r="X8" s="51"/>
      <c r="Y8" s="51"/>
      <c r="Z8" s="51"/>
      <c r="AA8" s="51"/>
    </row>
    <row r="9" spans="1:27" ht="15" customHeight="1">
      <c r="B9" s="401" t="s">
        <v>324</v>
      </c>
      <c r="C9" s="245">
        <v>0.48917146335144368</v>
      </c>
      <c r="D9" s="217">
        <v>0.54252045432162266</v>
      </c>
      <c r="E9" s="402">
        <v>0.52339550104535792</v>
      </c>
      <c r="F9" s="211">
        <v>0.54396681884676623</v>
      </c>
      <c r="G9" s="217">
        <v>0.56241913780707287</v>
      </c>
      <c r="H9" s="402">
        <v>0.57468736286383404</v>
      </c>
      <c r="I9" s="211">
        <v>0.34868857623300537</v>
      </c>
      <c r="J9" s="217">
        <v>0.3585054232883037</v>
      </c>
      <c r="K9" s="402">
        <v>0.3477318623371693</v>
      </c>
      <c r="L9" s="211">
        <v>0.64673380322909768</v>
      </c>
      <c r="M9" s="217">
        <v>0.70680012590299934</v>
      </c>
      <c r="N9" s="402">
        <v>0.79422024456375029</v>
      </c>
      <c r="O9" s="245">
        <v>0.49418752594816473</v>
      </c>
      <c r="P9" s="217">
        <v>0.53972316617118643</v>
      </c>
      <c r="Q9" s="402">
        <v>0.52874744955579389</v>
      </c>
      <c r="V9" s="51"/>
      <c r="W9" s="51"/>
      <c r="X9" s="51"/>
      <c r="Y9" s="51"/>
      <c r="Z9" s="51"/>
      <c r="AA9" s="51"/>
    </row>
    <row r="10" spans="1:27" ht="15" customHeight="1">
      <c r="B10" s="401" t="s">
        <v>395</v>
      </c>
      <c r="C10" s="245">
        <v>5.4104489855182694E-2</v>
      </c>
      <c r="D10" s="217">
        <v>6.880320631135349E-2</v>
      </c>
      <c r="E10" s="402">
        <v>5.6100162648153595E-2</v>
      </c>
      <c r="F10" s="211">
        <v>6.446037683378518E-2</v>
      </c>
      <c r="G10" s="217">
        <v>6.9946462976013798E-2</v>
      </c>
      <c r="H10" s="402">
        <v>6.2942019871955163E-2</v>
      </c>
      <c r="I10" s="211">
        <v>8.6419594681692954E-2</v>
      </c>
      <c r="J10" s="217">
        <v>0.12238137253024642</v>
      </c>
      <c r="K10" s="402">
        <v>0.10807963247648621</v>
      </c>
      <c r="L10" s="211">
        <v>3.5602867432302877E-2</v>
      </c>
      <c r="M10" s="217">
        <v>3.6123842868344684E-2</v>
      </c>
      <c r="N10" s="402">
        <v>3.0394757991045802E-2</v>
      </c>
      <c r="O10" s="245">
        <v>5.7385236351360579E-2</v>
      </c>
      <c r="P10" s="217">
        <v>7.1226884492939332E-2</v>
      </c>
      <c r="Q10" s="402">
        <v>5.8871371690584706E-2</v>
      </c>
      <c r="V10" s="51"/>
      <c r="W10" s="51"/>
      <c r="X10" s="51"/>
      <c r="Y10" s="51"/>
      <c r="Z10" s="51"/>
      <c r="AA10" s="51"/>
    </row>
    <row r="11" spans="1:27" ht="15" customHeight="1">
      <c r="B11" s="154"/>
      <c r="C11" s="155"/>
      <c r="D11" s="155"/>
      <c r="E11" s="155"/>
      <c r="F11" s="155"/>
      <c r="G11" s="155"/>
      <c r="H11" s="155"/>
      <c r="I11" s="155"/>
      <c r="J11" s="155"/>
      <c r="K11" s="155"/>
      <c r="L11" s="155"/>
      <c r="M11" s="155"/>
      <c r="N11" s="155"/>
      <c r="O11" s="155"/>
      <c r="P11" s="155"/>
      <c r="Q11" s="155"/>
      <c r="V11" s="51"/>
    </row>
    <row r="12" spans="1:27" ht="15" customHeight="1">
      <c r="B12" s="118" t="s">
        <v>103</v>
      </c>
      <c r="C12" s="911" t="s">
        <v>396</v>
      </c>
      <c r="D12" s="911"/>
      <c r="E12" s="911"/>
      <c r="F12" s="911"/>
      <c r="G12" s="911"/>
      <c r="H12" s="911"/>
      <c r="I12" s="911"/>
      <c r="J12" s="911"/>
      <c r="K12" s="911"/>
      <c r="L12" s="911"/>
      <c r="M12" s="911"/>
      <c r="N12" s="911"/>
      <c r="O12" s="911"/>
      <c r="P12" s="911"/>
      <c r="Q12" s="911"/>
      <c r="V12" s="51"/>
    </row>
    <row r="13" spans="1:27" ht="15" customHeight="1">
      <c r="B13" s="118" t="s">
        <v>104</v>
      </c>
      <c r="C13" s="911" t="s">
        <v>397</v>
      </c>
      <c r="D13" s="911"/>
      <c r="E13" s="911"/>
      <c r="F13" s="911"/>
      <c r="G13" s="911"/>
      <c r="H13" s="911"/>
      <c r="I13" s="911"/>
      <c r="J13" s="911"/>
      <c r="K13" s="911"/>
      <c r="L13" s="911"/>
      <c r="M13" s="911"/>
      <c r="N13" s="911"/>
      <c r="O13" s="911"/>
      <c r="P13" s="911"/>
      <c r="Q13" s="911"/>
      <c r="V13" s="51"/>
    </row>
    <row r="14" spans="1:27" ht="15" customHeight="1">
      <c r="B14" s="109" t="s">
        <v>106</v>
      </c>
      <c r="C14" s="910"/>
      <c r="D14" s="910"/>
      <c r="E14" s="910"/>
      <c r="F14" s="910"/>
      <c r="G14" s="910"/>
      <c r="H14" s="910"/>
      <c r="I14" s="910"/>
      <c r="J14" s="910"/>
      <c r="K14" s="910"/>
      <c r="L14" s="910"/>
      <c r="M14" s="910"/>
      <c r="N14" s="910"/>
      <c r="O14" s="910"/>
      <c r="P14" s="910"/>
      <c r="Q14" s="910"/>
      <c r="V14" s="51"/>
    </row>
    <row r="15" spans="1:27" ht="15" customHeight="1">
      <c r="B15" s="11"/>
      <c r="C15" s="11"/>
      <c r="D15" s="11"/>
      <c r="E15" s="11"/>
      <c r="F15" s="11"/>
      <c r="G15" s="11"/>
      <c r="H15" s="11"/>
      <c r="I15" s="11"/>
      <c r="J15" s="11"/>
      <c r="K15" s="11"/>
      <c r="L15" s="11"/>
      <c r="M15" s="11"/>
      <c r="N15" s="11"/>
      <c r="O15" s="11"/>
      <c r="P15" s="11"/>
      <c r="Q15" s="11"/>
      <c r="R15" s="11"/>
      <c r="S15" s="11"/>
      <c r="T15" s="11"/>
      <c r="U15" s="11"/>
    </row>
    <row r="16" spans="1:27">
      <c r="B16" s="11"/>
      <c r="C16" s="11"/>
      <c r="D16" s="11"/>
      <c r="E16" s="11"/>
      <c r="F16" s="11"/>
      <c r="G16" s="11"/>
      <c r="H16" s="11"/>
      <c r="I16" s="11"/>
      <c r="J16" s="11"/>
      <c r="K16" s="11"/>
      <c r="L16" s="11"/>
      <c r="M16" s="11"/>
      <c r="N16" s="11"/>
      <c r="O16" s="11"/>
      <c r="P16" s="11"/>
      <c r="Q16" s="11"/>
      <c r="R16" s="11"/>
      <c r="S16" s="11"/>
      <c r="T16" s="11"/>
      <c r="U16" s="11"/>
    </row>
    <row r="17" spans="1:27" s="71" customFormat="1" ht="20.100000000000001" customHeight="1">
      <c r="A17" s="77"/>
      <c r="B17" s="651" t="s">
        <v>398</v>
      </c>
      <c r="C17" s="74"/>
      <c r="D17" s="74"/>
      <c r="E17" s="74"/>
      <c r="F17" s="74"/>
      <c r="G17" s="74"/>
      <c r="H17" s="74"/>
      <c r="I17" s="74"/>
      <c r="J17" s="74"/>
      <c r="K17" s="74"/>
      <c r="L17" s="74"/>
      <c r="M17" s="74"/>
      <c r="N17" s="74"/>
      <c r="O17" s="74"/>
      <c r="P17" s="74"/>
      <c r="Q17" s="74"/>
      <c r="R17" s="74"/>
      <c r="S17" s="74"/>
      <c r="T17" s="74"/>
      <c r="U17" s="74"/>
    </row>
    <row r="18" spans="1:27" ht="15">
      <c r="B18" s="11"/>
      <c r="C18" s="11"/>
      <c r="D18" s="11"/>
      <c r="E18" s="11"/>
      <c r="F18" s="11"/>
      <c r="G18" s="11"/>
      <c r="H18" s="11"/>
      <c r="I18" s="11"/>
      <c r="J18" s="11"/>
      <c r="K18" s="11"/>
      <c r="L18" s="11"/>
      <c r="M18" s="11"/>
      <c r="N18" s="11"/>
      <c r="O18" s="11"/>
      <c r="P18" s="11"/>
      <c r="Q18" s="11"/>
      <c r="R18" s="74"/>
      <c r="S18" s="74"/>
      <c r="T18" s="74"/>
      <c r="U18" s="74"/>
      <c r="V18" s="74"/>
      <c r="W18" s="74"/>
    </row>
    <row r="19" spans="1:27" s="71" customFormat="1" ht="20.100000000000001" customHeight="1">
      <c r="A19" s="77"/>
      <c r="B19" s="927" t="s">
        <v>58</v>
      </c>
      <c r="C19" s="927"/>
      <c r="D19" s="927"/>
      <c r="E19" s="927"/>
      <c r="F19" s="927"/>
      <c r="G19" s="927"/>
      <c r="H19" s="927"/>
      <c r="I19" s="927"/>
      <c r="J19" s="927"/>
      <c r="K19" s="927"/>
      <c r="L19" s="927"/>
      <c r="M19" s="927"/>
      <c r="N19" s="927"/>
      <c r="O19" s="927"/>
      <c r="P19" s="927"/>
      <c r="Q19" s="927"/>
      <c r="R19" s="74"/>
      <c r="S19" s="74"/>
      <c r="T19" s="74"/>
      <c r="U19" s="74"/>
      <c r="V19" s="74"/>
      <c r="W19" s="74"/>
    </row>
    <row r="20" spans="1:27" ht="15" customHeight="1">
      <c r="B20" s="998" t="s">
        <v>29</v>
      </c>
      <c r="C20" s="996" t="s">
        <v>88</v>
      </c>
      <c r="D20" s="996"/>
      <c r="E20" s="996"/>
      <c r="F20" s="997" t="s">
        <v>89</v>
      </c>
      <c r="G20" s="997"/>
      <c r="H20" s="997"/>
      <c r="I20" s="997" t="s">
        <v>90</v>
      </c>
      <c r="J20" s="997"/>
      <c r="K20" s="997"/>
      <c r="L20" s="997" t="s">
        <v>91</v>
      </c>
      <c r="M20" s="997"/>
      <c r="N20" s="997"/>
      <c r="O20" s="996" t="s">
        <v>92</v>
      </c>
      <c r="P20" s="996"/>
      <c r="Q20" s="996"/>
      <c r="R20" s="74"/>
      <c r="S20" s="74"/>
      <c r="T20" s="74"/>
      <c r="U20" s="74"/>
      <c r="V20" s="74"/>
      <c r="W20" s="74"/>
    </row>
    <row r="21" spans="1:27" ht="15" customHeight="1">
      <c r="B21" s="998"/>
      <c r="C21" s="152" t="s">
        <v>93</v>
      </c>
      <c r="D21" s="152" t="s">
        <v>94</v>
      </c>
      <c r="E21" s="153" t="s">
        <v>95</v>
      </c>
      <c r="F21" s="152" t="s">
        <v>93</v>
      </c>
      <c r="G21" s="152" t="s">
        <v>94</v>
      </c>
      <c r="H21" s="153" t="s">
        <v>95</v>
      </c>
      <c r="I21" s="152" t="s">
        <v>93</v>
      </c>
      <c r="J21" s="152" t="s">
        <v>94</v>
      </c>
      <c r="K21" s="153" t="s">
        <v>95</v>
      </c>
      <c r="L21" s="152" t="s">
        <v>93</v>
      </c>
      <c r="M21" s="152" t="s">
        <v>94</v>
      </c>
      <c r="N21" s="153" t="s">
        <v>95</v>
      </c>
      <c r="O21" s="152" t="s">
        <v>93</v>
      </c>
      <c r="P21" s="152" t="s">
        <v>94</v>
      </c>
      <c r="Q21" s="153" t="s">
        <v>95</v>
      </c>
      <c r="R21" s="74"/>
      <c r="S21" s="74"/>
      <c r="T21" s="74"/>
      <c r="U21" s="74"/>
      <c r="V21" s="74"/>
      <c r="W21" s="74"/>
    </row>
    <row r="22" spans="1:27" ht="15" customHeight="1">
      <c r="B22" s="283" t="s">
        <v>399</v>
      </c>
      <c r="C22" s="205">
        <v>969.57703752999998</v>
      </c>
      <c r="D22" s="558">
        <v>1035.9936238900002</v>
      </c>
      <c r="E22" s="288">
        <v>1060.6237880399999</v>
      </c>
      <c r="F22" s="205">
        <v>148.38821857999997</v>
      </c>
      <c r="G22" s="558">
        <v>168.44888095000002</v>
      </c>
      <c r="H22" s="288">
        <v>205.18427631</v>
      </c>
      <c r="I22" s="205">
        <v>68.118487200000004</v>
      </c>
      <c r="J22" s="558">
        <v>58.365760199999997</v>
      </c>
      <c r="K22" s="288">
        <v>51.876196030000003</v>
      </c>
      <c r="L22" s="246">
        <v>13.737670830000001</v>
      </c>
      <c r="M22" s="558">
        <v>12.385873979999998</v>
      </c>
      <c r="N22" s="288">
        <v>13.52016076</v>
      </c>
      <c r="O22" s="246">
        <v>1199.8214141400001</v>
      </c>
      <c r="P22" s="558">
        <v>1275.1941390200002</v>
      </c>
      <c r="Q22" s="288">
        <f>SUM(N22,K22,H22,E22)</f>
        <v>1331.2044211399998</v>
      </c>
      <c r="R22" s="74"/>
      <c r="S22" s="74"/>
      <c r="T22" s="74"/>
      <c r="U22" s="74"/>
      <c r="V22" s="74"/>
      <c r="W22" s="74"/>
      <c r="X22" s="51"/>
      <c r="Y22" s="51"/>
      <c r="Z22" s="51"/>
      <c r="AA22" s="51"/>
    </row>
    <row r="23" spans="1:27" ht="15" customHeight="1">
      <c r="B23" s="283" t="s">
        <v>400</v>
      </c>
      <c r="C23" s="204">
        <v>5748</v>
      </c>
      <c r="D23" s="558">
        <v>5720</v>
      </c>
      <c r="E23" s="382">
        <v>5723</v>
      </c>
      <c r="F23" s="204">
        <v>1201</v>
      </c>
      <c r="G23" s="558">
        <v>1330</v>
      </c>
      <c r="H23" s="382">
        <v>1700</v>
      </c>
      <c r="I23" s="204">
        <v>576</v>
      </c>
      <c r="J23" s="558">
        <v>471</v>
      </c>
      <c r="K23" s="382">
        <v>514</v>
      </c>
      <c r="L23" s="660" vm="1">
        <v>30</v>
      </c>
      <c r="M23" s="558">
        <v>28</v>
      </c>
      <c r="N23" s="382">
        <v>30</v>
      </c>
      <c r="O23" s="510">
        <v>7555</v>
      </c>
      <c r="P23" s="558">
        <v>7549</v>
      </c>
      <c r="Q23" s="382">
        <v>7967</v>
      </c>
      <c r="R23" s="74"/>
      <c r="S23" s="74"/>
      <c r="T23" s="74"/>
      <c r="U23" s="74"/>
      <c r="V23" s="74"/>
      <c r="W23" s="74"/>
      <c r="X23" s="51"/>
      <c r="Y23" s="51"/>
      <c r="Z23" s="51"/>
      <c r="AA23" s="51"/>
    </row>
    <row r="24" spans="1:27" ht="15" customHeight="1">
      <c r="B24" s="283" t="s">
        <v>401</v>
      </c>
      <c r="C24" s="246">
        <v>52.01571156</v>
      </c>
      <c r="D24" s="558">
        <v>63.074957869999999</v>
      </c>
      <c r="E24" s="331">
        <v>75.272023810000007</v>
      </c>
      <c r="F24" s="246">
        <v>2.21478953</v>
      </c>
      <c r="G24" s="558">
        <v>2.6876108200000002</v>
      </c>
      <c r="H24" s="331">
        <v>3.14126086</v>
      </c>
      <c r="I24" s="246">
        <v>14.225704550000001</v>
      </c>
      <c r="J24" s="558">
        <v>13.655817750000001</v>
      </c>
      <c r="K24" s="331">
        <v>10.016931140000001</v>
      </c>
      <c r="L24" s="246">
        <v>0</v>
      </c>
      <c r="M24" s="558">
        <v>0</v>
      </c>
      <c r="N24" s="331">
        <v>0</v>
      </c>
      <c r="O24" s="246">
        <v>68.456205639999993</v>
      </c>
      <c r="P24" s="558">
        <v>79.418386440000006</v>
      </c>
      <c r="Q24" s="288">
        <f>SUM(N24,K24,H24,E24)</f>
        <v>88.430215810000007</v>
      </c>
      <c r="R24" s="74"/>
      <c r="S24" s="74"/>
      <c r="T24" s="74"/>
      <c r="U24" s="74"/>
      <c r="V24" s="74"/>
      <c r="W24" s="74"/>
      <c r="X24" s="51"/>
      <c r="Y24" s="51"/>
      <c r="Z24" s="51"/>
      <c r="AA24" s="51"/>
    </row>
    <row r="25" spans="1:27" ht="15" customHeight="1">
      <c r="B25" s="283" t="s">
        <v>402</v>
      </c>
      <c r="C25" s="204" vm="2">
        <v>1642</v>
      </c>
      <c r="D25" s="558">
        <v>2262</v>
      </c>
      <c r="E25" s="382">
        <v>2593</v>
      </c>
      <c r="F25" s="204" vm="3">
        <v>77</v>
      </c>
      <c r="G25" s="558">
        <v>142</v>
      </c>
      <c r="H25" s="382">
        <v>150</v>
      </c>
      <c r="I25" s="204" vm="4">
        <v>165</v>
      </c>
      <c r="J25" s="558">
        <v>190</v>
      </c>
      <c r="K25" s="382">
        <v>170</v>
      </c>
      <c r="L25" s="660">
        <v>0</v>
      </c>
      <c r="M25" s="558">
        <v>0</v>
      </c>
      <c r="N25" s="382">
        <v>0</v>
      </c>
      <c r="O25" s="510">
        <v>1884</v>
      </c>
      <c r="P25" s="558">
        <v>2594</v>
      </c>
      <c r="Q25" s="382">
        <v>2913</v>
      </c>
      <c r="R25" s="74"/>
      <c r="S25" s="74"/>
      <c r="T25" s="74"/>
      <c r="U25" s="74"/>
      <c r="V25" s="74"/>
      <c r="W25" s="74"/>
      <c r="X25" s="51"/>
      <c r="Y25" s="51"/>
      <c r="Z25" s="51"/>
      <c r="AA25" s="51"/>
    </row>
    <row r="26" spans="1:27" s="29" customFormat="1" ht="15" customHeight="1">
      <c r="A26" s="77"/>
      <c r="B26" s="326" t="s">
        <v>403</v>
      </c>
      <c r="C26" s="247">
        <v>1021.59274909</v>
      </c>
      <c r="D26" s="792">
        <v>1099.0685817600001</v>
      </c>
      <c r="E26" s="793">
        <f>E22+E24</f>
        <v>1135.89581185</v>
      </c>
      <c r="F26" s="247">
        <v>150.60300810999996</v>
      </c>
      <c r="G26" s="792">
        <v>171.13649177000002</v>
      </c>
      <c r="H26" s="793">
        <f>H22+H24</f>
        <v>208.32553716999999</v>
      </c>
      <c r="I26" s="247">
        <v>82.344191750000007</v>
      </c>
      <c r="J26" s="792">
        <v>72.021577949999994</v>
      </c>
      <c r="K26" s="793">
        <f>K22+K24</f>
        <v>61.89312717</v>
      </c>
      <c r="L26" s="247">
        <v>13.737670830000001</v>
      </c>
      <c r="M26" s="792">
        <v>12.385873979999998</v>
      </c>
      <c r="N26" s="793">
        <f>N22+N24</f>
        <v>13.52016076</v>
      </c>
      <c r="O26" s="247">
        <v>1268.2776197799999</v>
      </c>
      <c r="P26" s="792">
        <v>1354.6125254600001</v>
      </c>
      <c r="Q26" s="381">
        <f>SUM(N26,K26,H26,E26)</f>
        <v>1419.63463695</v>
      </c>
      <c r="R26" s="58"/>
      <c r="S26" s="74"/>
      <c r="T26" s="794"/>
      <c r="U26" s="51"/>
      <c r="V26" s="51"/>
      <c r="W26" s="51"/>
      <c r="X26" s="51"/>
      <c r="Y26" s="51"/>
      <c r="Z26" s="51"/>
      <c r="AA26" s="51"/>
    </row>
    <row r="27" spans="1:27" ht="15" customHeight="1">
      <c r="B27" s="283" t="s">
        <v>404</v>
      </c>
      <c r="C27" s="241">
        <v>0.22082165652604641</v>
      </c>
      <c r="D27" s="275">
        <v>0.20721237278723423</v>
      </c>
      <c r="E27" s="388">
        <v>0.1906233502816583</v>
      </c>
      <c r="F27" s="241">
        <v>0.14006624185790098</v>
      </c>
      <c r="G27" s="275">
        <v>0.14406497769184015</v>
      </c>
      <c r="H27" s="388">
        <v>0.15919501009907613</v>
      </c>
      <c r="I27" s="241">
        <v>0.17097795422472384</v>
      </c>
      <c r="J27" s="275">
        <v>0.15025014446820048</v>
      </c>
      <c r="K27" s="388">
        <v>0.13847537598943796</v>
      </c>
      <c r="L27" s="241">
        <v>0.31714907510819335</v>
      </c>
      <c r="M27" s="275">
        <v>0.32014718742225307</v>
      </c>
      <c r="N27" s="388">
        <v>0.35552470570430927</v>
      </c>
      <c r="O27" s="241">
        <v>0.2036911053430864</v>
      </c>
      <c r="P27" s="275">
        <v>0.1932396678831888</v>
      </c>
      <c r="Q27" s="388">
        <v>0.18312058916373836</v>
      </c>
      <c r="S27" s="62"/>
      <c r="T27" s="62"/>
      <c r="V27" s="51"/>
      <c r="W27" s="51"/>
      <c r="X27" s="51"/>
      <c r="Y27" s="51"/>
      <c r="Z27" s="51"/>
      <c r="AA27" s="51"/>
    </row>
    <row r="28" spans="1:27" ht="15" customHeight="1">
      <c r="B28" s="385" t="s">
        <v>405</v>
      </c>
      <c r="C28" s="240" vm="5">
        <v>7390</v>
      </c>
      <c r="D28" s="559">
        <v>7982</v>
      </c>
      <c r="E28" s="387">
        <v>8316</v>
      </c>
      <c r="F28" s="240" vm="6">
        <v>1278</v>
      </c>
      <c r="G28" s="559">
        <v>1472</v>
      </c>
      <c r="H28" s="387">
        <v>1850</v>
      </c>
      <c r="I28" s="240" vm="7">
        <v>741</v>
      </c>
      <c r="J28" s="559">
        <v>661</v>
      </c>
      <c r="K28" s="387">
        <v>684</v>
      </c>
      <c r="L28" s="240" vm="8">
        <v>30</v>
      </c>
      <c r="M28" s="559">
        <v>28</v>
      </c>
      <c r="N28" s="387">
        <v>30</v>
      </c>
      <c r="O28" s="240" vm="9">
        <v>9439</v>
      </c>
      <c r="P28" s="559">
        <v>10143</v>
      </c>
      <c r="Q28" s="387">
        <v>10880</v>
      </c>
      <c r="S28" s="62"/>
      <c r="T28" s="62"/>
      <c r="V28" s="51"/>
      <c r="W28" s="51"/>
      <c r="X28" s="51"/>
      <c r="Y28" s="51"/>
      <c r="Z28" s="51"/>
      <c r="AA28" s="51"/>
    </row>
    <row r="29" spans="1:27" ht="15" customHeight="1">
      <c r="B29" s="156"/>
      <c r="C29" s="155"/>
      <c r="D29" s="155"/>
      <c r="E29" s="155"/>
      <c r="F29" s="155"/>
      <c r="G29" s="155"/>
      <c r="H29" s="155"/>
      <c r="I29" s="155"/>
      <c r="J29" s="155"/>
      <c r="K29" s="155"/>
      <c r="L29" s="155"/>
      <c r="M29" s="155"/>
      <c r="N29" s="155"/>
      <c r="O29" s="155"/>
      <c r="P29" s="155"/>
      <c r="Q29" s="155"/>
      <c r="R29" s="77"/>
      <c r="S29" s="62"/>
      <c r="T29" s="77"/>
      <c r="U29" s="77"/>
    </row>
    <row r="30" spans="1:27" ht="35.1" customHeight="1">
      <c r="B30" s="118" t="s">
        <v>103</v>
      </c>
      <c r="C30" s="910" t="s">
        <v>1107</v>
      </c>
      <c r="D30" s="911"/>
      <c r="E30" s="911"/>
      <c r="F30" s="911"/>
      <c r="G30" s="911"/>
      <c r="H30" s="911"/>
      <c r="I30" s="911"/>
      <c r="J30" s="911"/>
      <c r="K30" s="911"/>
      <c r="L30" s="911"/>
      <c r="M30" s="911"/>
      <c r="N30" s="911"/>
      <c r="O30" s="911"/>
      <c r="P30" s="911"/>
      <c r="Q30" s="911"/>
      <c r="R30" s="56"/>
      <c r="S30" s="62"/>
      <c r="V30" s="51"/>
    </row>
    <row r="31" spans="1:27" ht="17.100000000000001" customHeight="1">
      <c r="B31" s="118" t="s">
        <v>104</v>
      </c>
      <c r="C31" s="911" t="s">
        <v>105</v>
      </c>
      <c r="D31" s="911"/>
      <c r="E31" s="911"/>
      <c r="F31" s="911"/>
      <c r="G31" s="911"/>
      <c r="H31" s="911"/>
      <c r="I31" s="911"/>
      <c r="J31" s="911"/>
      <c r="K31" s="911"/>
      <c r="L31" s="911"/>
      <c r="M31" s="911"/>
      <c r="N31" s="911"/>
      <c r="O31" s="911"/>
      <c r="P31" s="911"/>
      <c r="Q31" s="911"/>
      <c r="S31" s="62"/>
      <c r="V31" s="51"/>
    </row>
    <row r="32" spans="1:27" ht="17.100000000000001" customHeight="1">
      <c r="B32" s="109" t="s">
        <v>106</v>
      </c>
      <c r="C32" s="911" t="s">
        <v>406</v>
      </c>
      <c r="D32" s="911"/>
      <c r="E32" s="911"/>
      <c r="F32" s="911"/>
      <c r="G32" s="911"/>
      <c r="H32" s="911"/>
      <c r="I32" s="911"/>
      <c r="J32" s="911"/>
      <c r="K32" s="911"/>
      <c r="L32" s="911"/>
      <c r="M32" s="911"/>
      <c r="N32" s="911"/>
      <c r="O32" s="911"/>
      <c r="P32" s="911"/>
      <c r="Q32" s="911"/>
      <c r="V32" s="51"/>
    </row>
    <row r="33" spans="1:27">
      <c r="B33" s="11"/>
      <c r="C33" s="40"/>
      <c r="D33" s="40"/>
      <c r="E33" s="40"/>
      <c r="F33" s="40"/>
      <c r="G33" s="40"/>
      <c r="H33" s="40"/>
      <c r="I33" s="40"/>
      <c r="J33" s="40"/>
      <c r="K33" s="40"/>
      <c r="L33" s="40"/>
      <c r="M33" s="40"/>
      <c r="N33" s="40"/>
      <c r="O33" s="40"/>
      <c r="P33" s="40"/>
      <c r="Q33" s="40"/>
      <c r="R33" s="11"/>
      <c r="S33" s="11"/>
      <c r="T33" s="11"/>
      <c r="U33" s="11"/>
    </row>
    <row r="34" spans="1:27" s="71" customFormat="1" ht="20.100000000000001" customHeight="1">
      <c r="A34" s="77"/>
      <c r="B34" s="965" t="s">
        <v>60</v>
      </c>
      <c r="C34" s="965"/>
      <c r="D34" s="965"/>
      <c r="E34" s="965"/>
      <c r="F34" s="965"/>
      <c r="G34" s="965"/>
      <c r="H34" s="965"/>
      <c r="I34" s="965"/>
      <c r="J34" s="965"/>
      <c r="K34" s="965"/>
      <c r="L34" s="965"/>
      <c r="M34" s="965"/>
      <c r="N34" s="965"/>
      <c r="O34" s="965"/>
      <c r="P34" s="965"/>
      <c r="Q34" s="965"/>
    </row>
    <row r="35" spans="1:27" ht="15" customHeight="1">
      <c r="B35" s="998" t="s">
        <v>29</v>
      </c>
      <c r="C35" s="996" t="s">
        <v>88</v>
      </c>
      <c r="D35" s="996"/>
      <c r="E35" s="996"/>
      <c r="F35" s="997" t="s">
        <v>89</v>
      </c>
      <c r="G35" s="997"/>
      <c r="H35" s="997"/>
      <c r="I35" s="997" t="s">
        <v>90</v>
      </c>
      <c r="J35" s="997"/>
      <c r="K35" s="997"/>
      <c r="L35" s="997" t="s">
        <v>91</v>
      </c>
      <c r="M35" s="997"/>
      <c r="N35" s="997"/>
      <c r="O35" s="996" t="s">
        <v>92</v>
      </c>
      <c r="P35" s="996"/>
      <c r="Q35" s="996"/>
      <c r="S35" s="69"/>
      <c r="V35" s="51"/>
      <c r="W35" s="51"/>
    </row>
    <row r="36" spans="1:27" ht="15" customHeight="1">
      <c r="B36" s="998"/>
      <c r="C36" s="152" t="s">
        <v>93</v>
      </c>
      <c r="D36" s="152" t="s">
        <v>94</v>
      </c>
      <c r="E36" s="153" t="s">
        <v>95</v>
      </c>
      <c r="F36" s="152" t="s">
        <v>93</v>
      </c>
      <c r="G36" s="152" t="s">
        <v>94</v>
      </c>
      <c r="H36" s="153" t="s">
        <v>95</v>
      </c>
      <c r="I36" s="152" t="s">
        <v>93</v>
      </c>
      <c r="J36" s="152" t="s">
        <v>94</v>
      </c>
      <c r="K36" s="153" t="s">
        <v>95</v>
      </c>
      <c r="L36" s="152" t="s">
        <v>93</v>
      </c>
      <c r="M36" s="152" t="s">
        <v>94</v>
      </c>
      <c r="N36" s="153" t="s">
        <v>95</v>
      </c>
      <c r="O36" s="152" t="s">
        <v>93</v>
      </c>
      <c r="P36" s="152" t="s">
        <v>94</v>
      </c>
      <c r="Q36" s="153" t="s">
        <v>95</v>
      </c>
      <c r="R36" s="1003"/>
      <c r="S36" s="1004"/>
      <c r="T36" s="1004"/>
      <c r="V36" s="51"/>
      <c r="W36" s="51"/>
    </row>
    <row r="37" spans="1:27" ht="15" customHeight="1">
      <c r="B37" s="326" t="s">
        <v>407</v>
      </c>
      <c r="C37" s="324"/>
      <c r="D37" s="509"/>
      <c r="E37" s="326"/>
      <c r="F37" s="324"/>
      <c r="G37" s="140"/>
      <c r="H37" s="326"/>
      <c r="I37" s="324"/>
      <c r="J37" s="140"/>
      <c r="K37" s="326"/>
      <c r="L37" s="324"/>
      <c r="M37" s="140"/>
      <c r="N37" s="326"/>
      <c r="O37" s="324"/>
      <c r="P37" s="140"/>
      <c r="Q37" s="326"/>
      <c r="R37" s="62"/>
      <c r="S37" s="62"/>
      <c r="T37" s="62"/>
      <c r="V37" s="51"/>
    </row>
    <row r="38" spans="1:27" ht="15" customHeight="1">
      <c r="B38" s="283" t="s">
        <v>408</v>
      </c>
      <c r="C38" s="798">
        <v>438.72506083818587</v>
      </c>
      <c r="D38" s="205">
        <v>470.43480957477851</v>
      </c>
      <c r="E38" s="799">
        <v>479.49911453062657</v>
      </c>
      <c r="F38" s="205">
        <v>90.856474270954962</v>
      </c>
      <c r="G38" s="205">
        <v>95.669644584960437</v>
      </c>
      <c r="H38" s="799">
        <v>120.28434819422525</v>
      </c>
      <c r="I38" s="205">
        <v>60.018825149321266</v>
      </c>
      <c r="J38" s="205">
        <v>53.062942025218987</v>
      </c>
      <c r="K38" s="799">
        <v>40.421315489361703</v>
      </c>
      <c r="L38" s="205">
        <v>1.6406851</v>
      </c>
      <c r="M38" s="205">
        <v>0.86687687000000002</v>
      </c>
      <c r="N38" s="799">
        <v>2.9125310899999999</v>
      </c>
      <c r="O38" s="205">
        <v>591.24104535846209</v>
      </c>
      <c r="P38" s="205">
        <v>620.03427305495791</v>
      </c>
      <c r="Q38" s="800">
        <f>E38+H38+K38+N38</f>
        <v>643.11730930421356</v>
      </c>
      <c r="R38" s="794"/>
      <c r="S38" s="794"/>
      <c r="T38" s="794"/>
      <c r="V38" s="51"/>
      <c r="W38" s="51"/>
      <c r="X38" s="51"/>
      <c r="Y38" s="51"/>
      <c r="Z38" s="51"/>
      <c r="AA38" s="51"/>
    </row>
    <row r="39" spans="1:27" ht="15" customHeight="1">
      <c r="B39" s="283" t="s">
        <v>409</v>
      </c>
      <c r="C39" s="507" vm="10">
        <v>4802</v>
      </c>
      <c r="D39" s="204">
        <v>5000</v>
      </c>
      <c r="E39" s="506">
        <v>5054</v>
      </c>
      <c r="F39" s="204" vm="11">
        <v>827</v>
      </c>
      <c r="G39" s="204">
        <v>874</v>
      </c>
      <c r="H39" s="506">
        <v>1011</v>
      </c>
      <c r="I39" s="204" vm="12">
        <v>491</v>
      </c>
      <c r="J39" s="204">
        <v>446</v>
      </c>
      <c r="K39" s="506">
        <v>421</v>
      </c>
      <c r="L39" s="204" vm="13">
        <v>3</v>
      </c>
      <c r="M39" s="204">
        <v>1</v>
      </c>
      <c r="N39" s="506">
        <v>3</v>
      </c>
      <c r="O39" s="204" vm="14">
        <v>6123</v>
      </c>
      <c r="P39" s="204">
        <v>6321</v>
      </c>
      <c r="Q39" s="795">
        <f t="shared" ref="Q39:Q45" si="0">E39+H39+K39+N39</f>
        <v>6489</v>
      </c>
      <c r="R39" s="796"/>
      <c r="S39" s="794"/>
      <c r="T39" s="794"/>
      <c r="V39" s="51"/>
      <c r="W39" s="51"/>
      <c r="X39" s="51"/>
      <c r="Y39" s="51"/>
      <c r="Z39" s="51"/>
      <c r="AA39" s="51"/>
    </row>
    <row r="40" spans="1:27" ht="15" customHeight="1">
      <c r="B40" s="326" t="s">
        <v>410</v>
      </c>
      <c r="C40" s="508"/>
      <c r="D40" s="140"/>
      <c r="E40" s="328"/>
      <c r="F40" s="140"/>
      <c r="G40" s="140"/>
      <c r="H40" s="328"/>
      <c r="I40" s="140"/>
      <c r="J40" s="140"/>
      <c r="K40" s="328"/>
      <c r="L40" s="140"/>
      <c r="M40" s="140"/>
      <c r="N40" s="328"/>
      <c r="O40" s="140"/>
      <c r="P40" s="140"/>
      <c r="Q40" s="755"/>
      <c r="R40" s="511"/>
      <c r="S40" s="62"/>
      <c r="T40" s="62"/>
      <c r="V40" s="51"/>
      <c r="W40" s="51"/>
      <c r="X40" s="51"/>
      <c r="Y40" s="51"/>
      <c r="Z40" s="51"/>
      <c r="AA40" s="51"/>
    </row>
    <row r="41" spans="1:27" ht="15" customHeight="1">
      <c r="B41" s="283" t="s">
        <v>408</v>
      </c>
      <c r="C41" s="798">
        <v>415.41508778304041</v>
      </c>
      <c r="D41" s="205">
        <v>422.01628749611382</v>
      </c>
      <c r="E41" s="799">
        <v>426.44424292656748</v>
      </c>
      <c r="F41" s="205">
        <v>29.866686435682869</v>
      </c>
      <c r="G41" s="205">
        <v>34.754022642090696</v>
      </c>
      <c r="H41" s="799">
        <v>40.598207132365104</v>
      </c>
      <c r="I41" s="205">
        <v>2.5251292036199096</v>
      </c>
      <c r="J41" s="205">
        <v>3.3668517662912696</v>
      </c>
      <c r="K41" s="799">
        <v>4.6770516255319148</v>
      </c>
      <c r="L41" s="205">
        <v>12.09698573</v>
      </c>
      <c r="M41" s="205">
        <v>11.518997109999999</v>
      </c>
      <c r="N41" s="799">
        <v>10.60762967</v>
      </c>
      <c r="O41" s="205">
        <v>459.9038891523432</v>
      </c>
      <c r="P41" s="205">
        <v>471.65615901449581</v>
      </c>
      <c r="Q41" s="800">
        <f t="shared" si="0"/>
        <v>482.32713135446448</v>
      </c>
      <c r="R41" s="794"/>
      <c r="S41" s="794"/>
      <c r="T41" s="794"/>
      <c r="V41" s="51"/>
      <c r="W41" s="51"/>
      <c r="X41" s="51"/>
      <c r="Y41" s="51"/>
      <c r="Z41" s="51"/>
      <c r="AA41" s="51"/>
    </row>
    <row r="42" spans="1:27" ht="15" customHeight="1">
      <c r="B42" s="283" t="s">
        <v>409</v>
      </c>
      <c r="C42" s="507" vm="15">
        <v>1516</v>
      </c>
      <c r="D42" s="204">
        <v>1740</v>
      </c>
      <c r="E42" s="506">
        <v>1843</v>
      </c>
      <c r="F42" s="204" vm="16">
        <v>158</v>
      </c>
      <c r="G42" s="204">
        <v>237</v>
      </c>
      <c r="H42" s="506">
        <v>353</v>
      </c>
      <c r="I42" s="204" vm="17">
        <v>38</v>
      </c>
      <c r="J42" s="204">
        <v>42</v>
      </c>
      <c r="K42" s="506">
        <v>45</v>
      </c>
      <c r="L42" s="204" vm="18">
        <v>27</v>
      </c>
      <c r="M42" s="204">
        <v>27</v>
      </c>
      <c r="N42" s="506">
        <v>27</v>
      </c>
      <c r="O42" s="204" vm="19">
        <v>1739</v>
      </c>
      <c r="P42" s="204">
        <v>2046</v>
      </c>
      <c r="Q42" s="755">
        <f t="shared" si="0"/>
        <v>2268</v>
      </c>
      <c r="R42" s="62"/>
      <c r="S42" s="62"/>
      <c r="T42" s="62"/>
      <c r="V42" s="51"/>
      <c r="W42" s="51"/>
      <c r="X42" s="51"/>
      <c r="Y42" s="51"/>
      <c r="Z42" s="51"/>
      <c r="AA42" s="51"/>
    </row>
    <row r="43" spans="1:27" ht="15" customHeight="1">
      <c r="B43" s="326" t="s">
        <v>411</v>
      </c>
      <c r="C43" s="508"/>
      <c r="D43" s="140"/>
      <c r="E43" s="328"/>
      <c r="F43" s="140"/>
      <c r="G43" s="140"/>
      <c r="H43" s="328"/>
      <c r="I43" s="140"/>
      <c r="J43" s="140"/>
      <c r="K43" s="328"/>
      <c r="L43" s="140"/>
      <c r="M43" s="140"/>
      <c r="N43" s="328"/>
      <c r="O43" s="140"/>
      <c r="P43" s="140"/>
      <c r="Q43" s="755"/>
      <c r="R43" s="62"/>
      <c r="S43" s="62"/>
      <c r="T43" s="62"/>
      <c r="V43" s="51"/>
      <c r="W43" s="51"/>
      <c r="X43" s="51"/>
      <c r="Y43" s="51"/>
      <c r="Z43" s="51"/>
      <c r="AA43" s="51"/>
    </row>
    <row r="44" spans="1:27" ht="15" customHeight="1">
      <c r="B44" s="283" t="s">
        <v>408</v>
      </c>
      <c r="C44" s="798">
        <v>167.45241559135985</v>
      </c>
      <c r="D44" s="205">
        <v>206.6174848366152</v>
      </c>
      <c r="E44" s="799">
        <v>229.95245447648082</v>
      </c>
      <c r="F44" s="205">
        <v>29.879847412636167</v>
      </c>
      <c r="G44" s="205">
        <v>40.712824569189038</v>
      </c>
      <c r="H44" s="799">
        <v>47.442981856574313</v>
      </c>
      <c r="I44" s="205">
        <v>19.800237393665157</v>
      </c>
      <c r="J44" s="205">
        <v>15.59178406006353</v>
      </c>
      <c r="K44" s="799">
        <v>16.794760051063829</v>
      </c>
      <c r="L44" s="205">
        <v>0</v>
      </c>
      <c r="M44" s="205">
        <v>0</v>
      </c>
      <c r="N44" s="799">
        <v>0</v>
      </c>
      <c r="O44" s="205">
        <v>217.1325003976612</v>
      </c>
      <c r="P44" s="205">
        <v>262.92209346586776</v>
      </c>
      <c r="Q44" s="800">
        <f t="shared" si="0"/>
        <v>294.19019638411896</v>
      </c>
      <c r="R44" s="794"/>
      <c r="S44" s="794"/>
      <c r="T44" s="794"/>
      <c r="V44" s="51"/>
      <c r="W44" s="51"/>
      <c r="X44" s="51"/>
      <c r="Y44" s="51"/>
      <c r="Z44" s="51"/>
      <c r="AA44" s="51"/>
    </row>
    <row r="45" spans="1:27" ht="15" customHeight="1">
      <c r="B45" s="283" t="s">
        <v>409</v>
      </c>
      <c r="C45" s="661" vm="20">
        <v>1072</v>
      </c>
      <c r="D45" s="660">
        <v>1242</v>
      </c>
      <c r="E45" s="662">
        <v>1419</v>
      </c>
      <c r="F45" s="660" vm="21">
        <v>293</v>
      </c>
      <c r="G45" s="660">
        <v>361</v>
      </c>
      <c r="H45" s="662">
        <v>486</v>
      </c>
      <c r="I45" s="660" vm="22">
        <v>212</v>
      </c>
      <c r="J45" s="660">
        <v>173</v>
      </c>
      <c r="K45" s="662">
        <v>218</v>
      </c>
      <c r="L45" s="660">
        <v>0</v>
      </c>
      <c r="M45" s="660">
        <v>0</v>
      </c>
      <c r="N45" s="662">
        <v>0</v>
      </c>
      <c r="O45" s="660" vm="23">
        <v>1577</v>
      </c>
      <c r="P45" s="660">
        <v>1776</v>
      </c>
      <c r="Q45" s="755">
        <f t="shared" si="0"/>
        <v>2123</v>
      </c>
      <c r="R45" s="62"/>
      <c r="S45" s="62"/>
      <c r="T45" s="62"/>
      <c r="V45" s="51"/>
      <c r="W45" s="51"/>
      <c r="X45" s="51"/>
      <c r="Y45" s="51"/>
      <c r="Z45" s="51"/>
      <c r="AA45" s="51"/>
    </row>
    <row r="46" spans="1:27" ht="15" customHeight="1">
      <c r="B46" s="156"/>
      <c r="C46" s="38"/>
      <c r="D46" s="38"/>
      <c r="E46" s="38"/>
      <c r="F46" s="38"/>
      <c r="G46" s="38"/>
      <c r="H46" s="38"/>
      <c r="I46" s="38"/>
      <c r="J46" s="38"/>
      <c r="K46" s="38"/>
      <c r="L46" s="38"/>
      <c r="M46" s="38"/>
      <c r="N46" s="38"/>
      <c r="O46" s="38"/>
      <c r="P46" s="38"/>
      <c r="Q46" s="38"/>
      <c r="R46" s="38"/>
      <c r="S46" s="62"/>
      <c r="T46" s="797"/>
      <c r="V46" s="51"/>
      <c r="W46" s="51"/>
      <c r="X46" s="51"/>
    </row>
    <row r="47" spans="1:27" ht="35.1" customHeight="1">
      <c r="B47" s="118" t="s">
        <v>103</v>
      </c>
      <c r="C47" s="910" t="s">
        <v>1105</v>
      </c>
      <c r="D47" s="911"/>
      <c r="E47" s="911"/>
      <c r="F47" s="911"/>
      <c r="G47" s="911"/>
      <c r="H47" s="911"/>
      <c r="I47" s="911"/>
      <c r="J47" s="911"/>
      <c r="K47" s="911"/>
      <c r="L47" s="911"/>
      <c r="M47" s="911"/>
      <c r="N47" s="911"/>
      <c r="O47" s="911"/>
      <c r="P47" s="911"/>
      <c r="Q47" s="911"/>
      <c r="V47" s="51"/>
    </row>
    <row r="48" spans="1:27" ht="15" customHeight="1">
      <c r="B48" s="118" t="s">
        <v>104</v>
      </c>
      <c r="C48" s="911" t="s">
        <v>28</v>
      </c>
      <c r="D48" s="911"/>
      <c r="E48" s="911"/>
      <c r="F48" s="911"/>
      <c r="G48" s="911"/>
      <c r="H48" s="911"/>
      <c r="I48" s="911"/>
      <c r="J48" s="911"/>
      <c r="K48" s="911"/>
      <c r="L48" s="911"/>
      <c r="M48" s="911"/>
      <c r="N48" s="911"/>
      <c r="O48" s="911"/>
      <c r="P48" s="911"/>
      <c r="Q48" s="911"/>
      <c r="V48" s="51"/>
    </row>
    <row r="49" spans="1:22" ht="15" customHeight="1">
      <c r="B49" s="109" t="s">
        <v>106</v>
      </c>
      <c r="C49" s="911"/>
      <c r="D49" s="911"/>
      <c r="E49" s="911"/>
      <c r="F49" s="911"/>
      <c r="G49" s="911"/>
      <c r="H49" s="911"/>
      <c r="I49" s="911"/>
      <c r="J49" s="911"/>
      <c r="K49" s="911"/>
      <c r="L49" s="911"/>
      <c r="M49" s="911"/>
      <c r="N49" s="911"/>
      <c r="O49" s="911"/>
      <c r="P49" s="911"/>
      <c r="Q49" s="911"/>
      <c r="V49" s="51"/>
    </row>
    <row r="50" spans="1:22" ht="15">
      <c r="B50" s="32"/>
      <c r="C50" s="31"/>
      <c r="D50" s="31"/>
      <c r="E50" s="31"/>
      <c r="F50" s="31"/>
      <c r="G50" s="31"/>
      <c r="H50" s="1002"/>
      <c r="I50" s="1002"/>
      <c r="J50" s="1002"/>
      <c r="K50" s="31"/>
      <c r="L50" s="31"/>
      <c r="M50" s="31"/>
      <c r="N50" s="31"/>
      <c r="O50" s="31"/>
      <c r="P50" s="31"/>
      <c r="Q50" s="31"/>
      <c r="R50" s="31"/>
      <c r="S50" s="31"/>
      <c r="T50" s="31"/>
      <c r="U50" s="31"/>
      <c r="V50" s="31"/>
    </row>
    <row r="51" spans="1:22" s="71" customFormat="1" ht="20.100000000000001" customHeight="1">
      <c r="A51" s="77"/>
      <c r="B51" s="79" t="s">
        <v>61</v>
      </c>
      <c r="C51" s="249">
        <v>2023</v>
      </c>
      <c r="D51" s="249">
        <v>2024</v>
      </c>
      <c r="E51" s="249">
        <v>2025</v>
      </c>
      <c r="F51" s="1002"/>
      <c r="G51" s="1002"/>
      <c r="H51" s="1002"/>
      <c r="I51" s="84"/>
      <c r="J51" s="85"/>
      <c r="K51" s="85"/>
      <c r="L51" s="85"/>
      <c r="M51" s="85"/>
      <c r="N51" s="85"/>
      <c r="O51" s="85"/>
      <c r="P51" s="85"/>
      <c r="Q51" s="85"/>
      <c r="R51" s="85"/>
      <c r="S51" s="85"/>
      <c r="T51" s="85"/>
      <c r="U51" s="85"/>
    </row>
    <row r="52" spans="1:22" ht="15" customHeight="1">
      <c r="B52" s="404" t="s">
        <v>412</v>
      </c>
      <c r="C52" s="205">
        <v>282.60388915234319</v>
      </c>
      <c r="D52" s="205">
        <v>295.34316831058891</v>
      </c>
      <c r="E52" s="405">
        <v>303.92929486831702</v>
      </c>
      <c r="F52" s="801"/>
      <c r="G52" s="801"/>
      <c r="H52" s="801"/>
      <c r="I52" s="42"/>
      <c r="J52" s="31"/>
      <c r="K52" s="31"/>
      <c r="L52" s="31"/>
      <c r="M52" s="31"/>
      <c r="N52" s="31"/>
      <c r="O52" s="31"/>
      <c r="P52" s="31"/>
      <c r="Q52" s="31"/>
      <c r="R52" s="31"/>
      <c r="S52" s="31"/>
      <c r="T52" s="31"/>
      <c r="U52" s="31"/>
    </row>
    <row r="53" spans="1:22" ht="15" customHeight="1">
      <c r="B53" s="283" t="s">
        <v>413</v>
      </c>
      <c r="C53" s="205">
        <v>135.76</v>
      </c>
      <c r="D53" s="205">
        <v>143.17338312289348</v>
      </c>
      <c r="E53" s="288">
        <v>161.004999855731</v>
      </c>
      <c r="F53" s="801"/>
      <c r="G53" s="801"/>
      <c r="H53" s="801"/>
      <c r="I53" s="42"/>
      <c r="J53" s="31"/>
      <c r="K53" s="31"/>
      <c r="L53" s="31"/>
      <c r="M53" s="31"/>
      <c r="N53" s="31"/>
      <c r="O53" s="31"/>
      <c r="P53" s="31"/>
      <c r="Q53" s="31"/>
      <c r="R53" s="31"/>
      <c r="S53" s="31"/>
      <c r="T53" s="31"/>
      <c r="U53" s="31"/>
    </row>
    <row r="54" spans="1:22" ht="15" customHeight="1">
      <c r="B54" s="283" t="s">
        <v>414</v>
      </c>
      <c r="C54" s="205">
        <v>41.54</v>
      </c>
      <c r="D54" s="205">
        <v>33.139607537309558</v>
      </c>
      <c r="E54" s="288">
        <v>17.392836425477402</v>
      </c>
      <c r="F54" s="801"/>
      <c r="G54" s="801"/>
      <c r="H54" s="801"/>
      <c r="I54" s="42"/>
      <c r="J54" s="31"/>
      <c r="K54" s="31"/>
      <c r="L54" s="31"/>
      <c r="M54" s="31"/>
      <c r="N54" s="31"/>
      <c r="O54" s="31"/>
      <c r="P54" s="31"/>
      <c r="Q54" s="31"/>
      <c r="R54" s="31"/>
      <c r="S54" s="31"/>
      <c r="T54" s="31"/>
      <c r="U54" s="31"/>
    </row>
    <row r="55" spans="1:22" ht="15" customHeight="1">
      <c r="B55" s="283"/>
      <c r="C55" s="403"/>
      <c r="D55" s="205"/>
      <c r="E55" s="406"/>
      <c r="F55" s="42"/>
      <c r="G55" s="42"/>
      <c r="H55" s="42"/>
      <c r="I55" s="42"/>
      <c r="J55" s="42"/>
      <c r="K55" s="31"/>
      <c r="L55" s="31"/>
      <c r="M55" s="31"/>
      <c r="N55" s="31"/>
      <c r="O55" s="31"/>
      <c r="P55" s="31"/>
      <c r="Q55" s="31"/>
      <c r="R55" s="31"/>
      <c r="S55" s="31"/>
      <c r="T55" s="31"/>
      <c r="U55" s="31"/>
      <c r="V55" s="31"/>
    </row>
    <row r="56" spans="1:22" ht="15" customHeight="1">
      <c r="B56" s="283" t="s">
        <v>415</v>
      </c>
      <c r="C56" s="248">
        <v>638.0335399999999</v>
      </c>
      <c r="D56" s="205">
        <v>699.5</v>
      </c>
      <c r="E56" s="288">
        <v>843.04737999999998</v>
      </c>
      <c r="F56" s="775"/>
      <c r="G56" s="42"/>
      <c r="H56" s="42"/>
      <c r="I56" s="42"/>
      <c r="J56" s="31"/>
      <c r="K56" s="31"/>
      <c r="L56" s="31"/>
      <c r="M56" s="31"/>
      <c r="N56" s="31"/>
      <c r="O56" s="31"/>
      <c r="P56" s="31"/>
      <c r="Q56" s="31"/>
      <c r="R56" s="31"/>
      <c r="S56" s="31"/>
      <c r="T56" s="31"/>
      <c r="U56" s="31"/>
    </row>
    <row r="57" spans="1:22" ht="15" customHeight="1">
      <c r="B57" s="283" t="s">
        <v>416</v>
      </c>
      <c r="C57" s="250">
        <v>221.306682</v>
      </c>
      <c r="D57" s="205">
        <v>297.3</v>
      </c>
      <c r="E57" s="288">
        <v>417.11049200000002</v>
      </c>
      <c r="F57" s="775"/>
      <c r="G57" s="42"/>
      <c r="H57" s="42"/>
      <c r="I57" s="42"/>
      <c r="J57" s="31"/>
      <c r="K57" s="31"/>
      <c r="L57" s="31"/>
      <c r="M57" s="31"/>
      <c r="N57" s="31"/>
      <c r="O57" s="31"/>
      <c r="P57" s="31"/>
      <c r="Q57" s="31"/>
      <c r="R57" s="31"/>
      <c r="S57" s="31"/>
      <c r="T57" s="31"/>
      <c r="U57" s="31"/>
    </row>
    <row r="58" spans="1:22" ht="15" customHeight="1">
      <c r="B58" s="77"/>
      <c r="C58" s="148"/>
      <c r="D58" s="148"/>
      <c r="E58" s="148"/>
      <c r="F58" s="42"/>
      <c r="G58" s="42"/>
      <c r="H58" s="42"/>
      <c r="I58" s="42"/>
      <c r="J58" s="42"/>
      <c r="K58" s="31"/>
      <c r="L58" s="31"/>
      <c r="M58" s="31"/>
      <c r="N58" s="31"/>
      <c r="O58" s="31"/>
      <c r="P58" s="31"/>
      <c r="Q58" s="31"/>
      <c r="R58" s="31"/>
      <c r="S58" s="31"/>
      <c r="T58" s="31"/>
      <c r="U58" s="31"/>
      <c r="V58" s="31"/>
    </row>
    <row r="59" spans="1:22" ht="52.5" customHeight="1">
      <c r="B59" s="118" t="s">
        <v>103</v>
      </c>
      <c r="C59" s="914" t="s">
        <v>1106</v>
      </c>
      <c r="D59" s="915"/>
      <c r="E59" s="916"/>
      <c r="F59" s="42"/>
      <c r="G59" s="42"/>
      <c r="H59" s="42"/>
      <c r="I59" s="42"/>
      <c r="J59" s="42"/>
      <c r="K59" s="31"/>
      <c r="L59" s="31"/>
      <c r="M59" s="31"/>
      <c r="N59" s="31"/>
      <c r="O59" s="31"/>
      <c r="P59" s="31"/>
      <c r="Q59" s="31"/>
      <c r="R59" s="31"/>
      <c r="S59" s="31"/>
      <c r="T59" s="31"/>
      <c r="U59" s="31"/>
      <c r="V59" s="31"/>
    </row>
    <row r="60" spans="1:22" ht="17.100000000000001" customHeight="1">
      <c r="B60" s="118" t="s">
        <v>104</v>
      </c>
      <c r="C60" s="914" t="s">
        <v>28</v>
      </c>
      <c r="D60" s="915"/>
      <c r="E60" s="916"/>
      <c r="F60" s="42"/>
      <c r="G60" s="42"/>
      <c r="H60" s="42"/>
      <c r="I60" s="42"/>
      <c r="J60" s="42"/>
      <c r="K60" s="31"/>
      <c r="L60" s="31"/>
      <c r="M60" s="31"/>
      <c r="N60" s="31"/>
      <c r="O60" s="31"/>
      <c r="P60" s="31"/>
      <c r="Q60" s="31"/>
      <c r="R60" s="31"/>
      <c r="S60" s="31"/>
      <c r="T60" s="31"/>
      <c r="U60" s="31"/>
      <c r="V60" s="31"/>
    </row>
    <row r="61" spans="1:22" ht="35.25" customHeight="1">
      <c r="B61" s="109" t="s">
        <v>106</v>
      </c>
      <c r="C61" s="914" t="s">
        <v>417</v>
      </c>
      <c r="D61" s="915"/>
      <c r="E61" s="916"/>
      <c r="F61" s="42"/>
      <c r="G61" s="31"/>
      <c r="H61" s="31"/>
      <c r="I61" s="31"/>
      <c r="J61" s="31"/>
      <c r="K61" s="31"/>
      <c r="L61" s="31"/>
      <c r="M61" s="31"/>
      <c r="N61" s="31"/>
      <c r="O61" s="31"/>
      <c r="P61" s="31"/>
      <c r="Q61" s="31"/>
      <c r="R61" s="31"/>
      <c r="S61" s="31"/>
      <c r="T61" s="31"/>
      <c r="U61" s="31"/>
      <c r="V61" s="31"/>
    </row>
    <row r="62" spans="1:22">
      <c r="B62" s="32"/>
      <c r="C62" s="31"/>
      <c r="D62" s="31"/>
      <c r="E62" s="31"/>
      <c r="F62" s="31"/>
      <c r="G62" s="31"/>
      <c r="H62" s="31"/>
      <c r="I62" s="31"/>
      <c r="J62" s="31"/>
      <c r="K62" s="31"/>
      <c r="L62" s="31"/>
      <c r="M62" s="31"/>
      <c r="N62" s="31"/>
      <c r="O62" s="31"/>
      <c r="P62" s="31"/>
      <c r="Q62" s="31"/>
      <c r="R62" s="31"/>
      <c r="S62" s="31"/>
      <c r="T62" s="31"/>
      <c r="U62" s="31"/>
      <c r="V62" s="31"/>
    </row>
    <row r="63" spans="1:22" s="71" customFormat="1" ht="20.100000000000001" customHeight="1">
      <c r="A63" s="77"/>
      <c r="B63" s="965" t="s">
        <v>62</v>
      </c>
      <c r="C63" s="965"/>
      <c r="D63" s="965"/>
      <c r="E63" s="965"/>
      <c r="F63" s="965"/>
      <c r="G63" s="965"/>
      <c r="H63" s="965"/>
      <c r="I63" s="965"/>
      <c r="J63" s="965"/>
      <c r="K63" s="965"/>
      <c r="L63" s="965"/>
      <c r="M63" s="965"/>
      <c r="N63" s="965"/>
      <c r="O63" s="965"/>
      <c r="P63" s="965"/>
      <c r="Q63" s="965"/>
    </row>
    <row r="64" spans="1:22" ht="15" customHeight="1">
      <c r="B64" s="998" t="s">
        <v>29</v>
      </c>
      <c r="C64" s="996" t="s">
        <v>88</v>
      </c>
      <c r="D64" s="996"/>
      <c r="E64" s="996"/>
      <c r="F64" s="997" t="s">
        <v>89</v>
      </c>
      <c r="G64" s="997"/>
      <c r="H64" s="997"/>
      <c r="I64" s="997" t="s">
        <v>90</v>
      </c>
      <c r="J64" s="997"/>
      <c r="K64" s="997"/>
      <c r="L64" s="997" t="s">
        <v>91</v>
      </c>
      <c r="M64" s="997"/>
      <c r="N64" s="997"/>
      <c r="O64" s="996" t="s">
        <v>92</v>
      </c>
      <c r="P64" s="996"/>
      <c r="Q64" s="996"/>
      <c r="V64" s="51"/>
    </row>
    <row r="65" spans="1:27" ht="15" customHeight="1">
      <c r="B65" s="998"/>
      <c r="C65" s="152" t="s">
        <v>93</v>
      </c>
      <c r="D65" s="152" t="s">
        <v>94</v>
      </c>
      <c r="E65" s="153" t="s">
        <v>95</v>
      </c>
      <c r="F65" s="152" t="s">
        <v>93</v>
      </c>
      <c r="G65" s="152" t="s">
        <v>94</v>
      </c>
      <c r="H65" s="153" t="s">
        <v>95</v>
      </c>
      <c r="I65" s="152" t="s">
        <v>93</v>
      </c>
      <c r="J65" s="152" t="s">
        <v>94</v>
      </c>
      <c r="K65" s="153" t="s">
        <v>95</v>
      </c>
      <c r="L65" s="152" t="s">
        <v>93</v>
      </c>
      <c r="M65" s="152" t="s">
        <v>94</v>
      </c>
      <c r="N65" s="153" t="s">
        <v>95</v>
      </c>
      <c r="O65" s="152" t="s">
        <v>93</v>
      </c>
      <c r="P65" s="152" t="s">
        <v>94</v>
      </c>
      <c r="Q65" s="153" t="s">
        <v>95</v>
      </c>
      <c r="V65" s="51"/>
    </row>
    <row r="66" spans="1:27" ht="15" customHeight="1">
      <c r="B66" s="408" t="s">
        <v>418</v>
      </c>
      <c r="C66" s="217">
        <v>0.27722218885528555</v>
      </c>
      <c r="D66" s="217">
        <v>0.25928427229724343</v>
      </c>
      <c r="E66" s="330">
        <v>0.23787129851550681</v>
      </c>
      <c r="F66" s="217">
        <v>0.22221300371887953</v>
      </c>
      <c r="G66" s="217">
        <v>0.21142856776444166</v>
      </c>
      <c r="H66" s="330">
        <v>0.22952922915161264</v>
      </c>
      <c r="I66" s="217">
        <v>0.19949175158324195</v>
      </c>
      <c r="J66" s="217">
        <v>0.17726447737825465</v>
      </c>
      <c r="K66" s="330">
        <v>0.15510995632603655</v>
      </c>
      <c r="L66" s="217">
        <v>0.3372424302205167</v>
      </c>
      <c r="M66" s="217">
        <v>0.35362368100899477</v>
      </c>
      <c r="N66" s="330">
        <v>0.49458740465237949</v>
      </c>
      <c r="O66" s="217">
        <v>0.26278701392277953</v>
      </c>
      <c r="P66" s="217">
        <v>0.24631784013923974</v>
      </c>
      <c r="Q66" s="606">
        <v>0.23225026677649613</v>
      </c>
      <c r="V66" s="51"/>
      <c r="W66" s="51"/>
      <c r="X66" s="51"/>
      <c r="Y66" s="51"/>
      <c r="Z66" s="51"/>
      <c r="AA66" s="51"/>
    </row>
    <row r="67" spans="1:27" ht="15" customHeight="1">
      <c r="B67" s="115"/>
      <c r="C67" s="77"/>
      <c r="D67" s="77"/>
      <c r="E67" s="77"/>
      <c r="F67" s="77"/>
      <c r="G67" s="77"/>
      <c r="H67" s="77"/>
      <c r="I67" s="77"/>
      <c r="J67" s="77"/>
      <c r="K67" s="77"/>
      <c r="L67" s="77"/>
      <c r="M67" s="77"/>
      <c r="N67" s="77"/>
      <c r="O67" s="77"/>
      <c r="P67" s="77"/>
      <c r="Q67" s="77"/>
      <c r="V67" s="51"/>
    </row>
    <row r="68" spans="1:27" ht="15" customHeight="1">
      <c r="B68" s="118" t="s">
        <v>103</v>
      </c>
      <c r="C68" s="911" t="s">
        <v>350</v>
      </c>
      <c r="D68" s="911"/>
      <c r="E68" s="911"/>
      <c r="F68" s="911"/>
      <c r="G68" s="911"/>
      <c r="H68" s="911"/>
      <c r="I68" s="911"/>
      <c r="J68" s="911"/>
      <c r="K68" s="911"/>
      <c r="L68" s="911"/>
      <c r="M68" s="911"/>
      <c r="N68" s="911"/>
      <c r="O68" s="911"/>
      <c r="P68" s="911"/>
      <c r="Q68" s="911"/>
      <c r="V68" s="51"/>
    </row>
    <row r="69" spans="1:27" ht="15" customHeight="1">
      <c r="B69" s="118" t="s">
        <v>104</v>
      </c>
      <c r="C69" s="911" t="s">
        <v>28</v>
      </c>
      <c r="D69" s="911"/>
      <c r="E69" s="911"/>
      <c r="F69" s="911"/>
      <c r="G69" s="911"/>
      <c r="H69" s="911"/>
      <c r="I69" s="911"/>
      <c r="J69" s="911"/>
      <c r="K69" s="911"/>
      <c r="L69" s="911"/>
      <c r="M69" s="911"/>
      <c r="N69" s="911"/>
      <c r="O69" s="911"/>
      <c r="P69" s="911"/>
      <c r="Q69" s="911"/>
      <c r="V69" s="51"/>
    </row>
    <row r="70" spans="1:27" ht="15" customHeight="1">
      <c r="B70" s="109" t="s">
        <v>106</v>
      </c>
      <c r="C70" s="911" t="s">
        <v>419</v>
      </c>
      <c r="D70" s="911"/>
      <c r="E70" s="911"/>
      <c r="F70" s="911"/>
      <c r="G70" s="911"/>
      <c r="H70" s="911"/>
      <c r="I70" s="911"/>
      <c r="J70" s="911"/>
      <c r="K70" s="911"/>
      <c r="L70" s="911"/>
      <c r="M70" s="911"/>
      <c r="N70" s="911"/>
      <c r="O70" s="911"/>
      <c r="P70" s="911"/>
      <c r="Q70" s="911"/>
      <c r="V70" s="51"/>
    </row>
    <row r="71" spans="1:27">
      <c r="B71" s="14"/>
      <c r="C71" s="14"/>
      <c r="D71" s="14"/>
      <c r="E71" s="14"/>
      <c r="F71" s="14"/>
      <c r="G71" s="14"/>
      <c r="H71" s="14"/>
      <c r="I71" s="14"/>
      <c r="J71" s="14"/>
      <c r="K71" s="14"/>
      <c r="L71" s="14"/>
      <c r="M71" s="14"/>
      <c r="N71" s="14"/>
      <c r="O71" s="14"/>
      <c r="P71" s="14"/>
      <c r="Q71" s="14"/>
      <c r="R71" s="14"/>
      <c r="S71" s="14"/>
      <c r="T71" s="14"/>
      <c r="U71" s="14"/>
      <c r="V71" s="14"/>
    </row>
    <row r="72" spans="1:27" s="71" customFormat="1" ht="20.100000000000001" customHeight="1">
      <c r="A72" s="77"/>
      <c r="B72" s="965" t="s">
        <v>63</v>
      </c>
      <c r="C72" s="965"/>
      <c r="D72" s="965"/>
      <c r="E72" s="965"/>
      <c r="F72" s="965"/>
      <c r="G72" s="965"/>
      <c r="H72" s="965"/>
      <c r="I72" s="965"/>
      <c r="J72" s="965"/>
      <c r="K72" s="965"/>
      <c r="L72" s="86"/>
      <c r="M72" s="86"/>
      <c r="N72" s="86"/>
      <c r="O72" s="86"/>
      <c r="P72" s="86"/>
      <c r="Q72" s="86"/>
      <c r="R72" s="86"/>
      <c r="S72" s="86"/>
    </row>
    <row r="73" spans="1:27" ht="15" customHeight="1">
      <c r="B73" s="153" t="s">
        <v>137</v>
      </c>
      <c r="C73" s="153">
        <v>2017</v>
      </c>
      <c r="D73" s="153">
        <v>2018</v>
      </c>
      <c r="E73" s="153">
        <v>2019</v>
      </c>
      <c r="F73" s="153">
        <v>2020</v>
      </c>
      <c r="G73" s="153">
        <v>2021</v>
      </c>
      <c r="H73" s="153">
        <v>2022</v>
      </c>
      <c r="I73" s="153" t="s">
        <v>305</v>
      </c>
      <c r="J73" s="153" t="s">
        <v>306</v>
      </c>
      <c r="K73" s="153" t="s">
        <v>307</v>
      </c>
      <c r="L73" s="10"/>
      <c r="M73" s="10"/>
      <c r="N73" s="10"/>
      <c r="O73" s="10"/>
      <c r="P73" s="10"/>
      <c r="Q73" s="10"/>
      <c r="R73" s="10"/>
      <c r="S73" s="10"/>
      <c r="T73" s="77"/>
      <c r="U73" s="77"/>
    </row>
    <row r="74" spans="1:27" ht="15" customHeight="1">
      <c r="B74" s="291" t="s">
        <v>420</v>
      </c>
      <c r="C74" s="407">
        <v>270.3</v>
      </c>
      <c r="D74" s="251">
        <v>307.7</v>
      </c>
      <c r="E74" s="251">
        <v>411.6</v>
      </c>
      <c r="F74" s="251">
        <v>477</v>
      </c>
      <c r="G74" s="205">
        <v>358.34283897000029</v>
      </c>
      <c r="H74" s="251">
        <v>324.20253543999996</v>
      </c>
      <c r="I74" s="205">
        <v>296.53710227000016</v>
      </c>
      <c r="J74" s="409">
        <v>308.60052668999919</v>
      </c>
      <c r="K74" s="409">
        <v>329.73120119999987</v>
      </c>
      <c r="L74" s="10"/>
      <c r="M74" s="10"/>
      <c r="N74" s="10"/>
      <c r="O74" s="10"/>
      <c r="P74" s="15"/>
      <c r="Q74" s="15"/>
      <c r="R74" s="15"/>
      <c r="S74" s="15"/>
      <c r="T74" s="77"/>
      <c r="U74" s="77"/>
    </row>
    <row r="75" spans="1:27" ht="15" customHeight="1">
      <c r="B75" s="139"/>
      <c r="C75" s="157"/>
      <c r="D75" s="106"/>
      <c r="E75" s="106"/>
      <c r="F75" s="106"/>
      <c r="G75" s="106"/>
      <c r="H75" s="106"/>
      <c r="I75" s="106"/>
      <c r="J75" s="11"/>
      <c r="K75" s="11"/>
      <c r="L75" s="11"/>
      <c r="M75" s="11"/>
      <c r="N75" s="11"/>
      <c r="O75" s="11"/>
      <c r="P75" s="10"/>
      <c r="Q75" s="11"/>
      <c r="R75" s="11"/>
      <c r="S75" s="11"/>
      <c r="T75" s="11"/>
      <c r="U75" s="11"/>
    </row>
    <row r="76" spans="1:27" ht="15" customHeight="1">
      <c r="B76" s="132" t="s">
        <v>103</v>
      </c>
      <c r="C76" s="911" t="s">
        <v>350</v>
      </c>
      <c r="D76" s="911"/>
      <c r="E76" s="911"/>
      <c r="F76" s="911"/>
      <c r="G76" s="911"/>
      <c r="H76" s="911"/>
      <c r="I76" s="911"/>
      <c r="J76" s="911"/>
      <c r="K76" s="10"/>
      <c r="L76" s="10"/>
      <c r="M76" s="10"/>
      <c r="N76" s="10"/>
      <c r="O76" s="10"/>
      <c r="P76" s="10"/>
      <c r="Q76" s="10"/>
      <c r="R76" s="10"/>
      <c r="S76" s="10"/>
      <c r="T76" s="10"/>
      <c r="U76" s="10"/>
      <c r="V76" s="10"/>
    </row>
    <row r="77" spans="1:27" ht="15" customHeight="1">
      <c r="B77" s="108" t="s">
        <v>104</v>
      </c>
      <c r="C77" s="911" t="s">
        <v>28</v>
      </c>
      <c r="D77" s="911"/>
      <c r="E77" s="911"/>
      <c r="F77" s="911"/>
      <c r="G77" s="911"/>
      <c r="H77" s="911"/>
      <c r="I77" s="911"/>
      <c r="J77" s="911"/>
      <c r="K77" s="10"/>
      <c r="L77" s="10"/>
      <c r="M77" s="10"/>
      <c r="N77" s="10"/>
      <c r="O77" s="10"/>
      <c r="P77" s="10"/>
      <c r="Q77" s="10"/>
      <c r="R77" s="10"/>
      <c r="S77" s="10"/>
      <c r="T77" s="10"/>
      <c r="U77" s="10"/>
      <c r="V77" s="10"/>
    </row>
    <row r="78" spans="1:27" ht="15" customHeight="1">
      <c r="B78" s="132" t="s">
        <v>106</v>
      </c>
      <c r="C78" s="911" t="s">
        <v>421</v>
      </c>
      <c r="D78" s="911"/>
      <c r="E78" s="911"/>
      <c r="F78" s="911"/>
      <c r="G78" s="911"/>
      <c r="H78" s="911"/>
      <c r="I78" s="911"/>
      <c r="J78" s="911"/>
      <c r="K78" s="10"/>
      <c r="L78" s="10"/>
      <c r="M78" s="10"/>
      <c r="N78" s="10"/>
      <c r="O78" s="10"/>
      <c r="P78" s="10"/>
      <c r="Q78" s="10"/>
      <c r="R78" s="10"/>
      <c r="S78" s="10"/>
      <c r="T78" s="10"/>
      <c r="U78" s="10"/>
      <c r="V78" s="10"/>
    </row>
    <row r="79" spans="1:27">
      <c r="B79" s="11"/>
      <c r="C79" s="11"/>
      <c r="D79" s="11"/>
      <c r="E79" s="11"/>
      <c r="F79" s="11"/>
      <c r="G79" s="11"/>
      <c r="H79" s="11"/>
      <c r="I79" s="11"/>
      <c r="J79" s="11"/>
      <c r="K79" s="11"/>
      <c r="L79" s="11"/>
      <c r="M79" s="11"/>
      <c r="N79" s="11"/>
      <c r="O79" s="11"/>
      <c r="P79" s="11"/>
      <c r="Q79" s="11"/>
      <c r="R79" s="11"/>
      <c r="S79" s="11"/>
      <c r="T79" s="11"/>
      <c r="U79" s="11"/>
    </row>
    <row r="80" spans="1:27" s="71" customFormat="1" ht="20.100000000000001" customHeight="1">
      <c r="A80" s="77"/>
      <c r="B80" s="965" t="s">
        <v>64</v>
      </c>
      <c r="C80" s="965"/>
      <c r="D80" s="965"/>
      <c r="E80" s="965"/>
      <c r="F80" s="965"/>
      <c r="G80" s="965"/>
      <c r="H80" s="965"/>
      <c r="I80" s="965"/>
      <c r="J80" s="965"/>
      <c r="K80" s="965"/>
      <c r="L80" s="965"/>
      <c r="M80" s="965"/>
      <c r="N80" s="965"/>
      <c r="O80" s="965"/>
      <c r="P80" s="965"/>
      <c r="Q80" s="965"/>
    </row>
    <row r="81" spans="1:27" ht="15" customHeight="1">
      <c r="B81" s="998" t="s">
        <v>29</v>
      </c>
      <c r="C81" s="996" t="s">
        <v>88</v>
      </c>
      <c r="D81" s="996"/>
      <c r="E81" s="996"/>
      <c r="F81" s="997" t="s">
        <v>89</v>
      </c>
      <c r="G81" s="997"/>
      <c r="H81" s="997"/>
      <c r="I81" s="997" t="s">
        <v>90</v>
      </c>
      <c r="J81" s="997"/>
      <c r="K81" s="997"/>
      <c r="L81" s="997" t="s">
        <v>91</v>
      </c>
      <c r="M81" s="997"/>
      <c r="N81" s="997"/>
      <c r="O81" s="996" t="s">
        <v>92</v>
      </c>
      <c r="P81" s="996"/>
      <c r="Q81" s="996"/>
      <c r="V81" s="51"/>
    </row>
    <row r="82" spans="1:27" ht="15" customHeight="1">
      <c r="B82" s="998"/>
      <c r="C82" s="152" t="s">
        <v>93</v>
      </c>
      <c r="D82" s="152" t="s">
        <v>94</v>
      </c>
      <c r="E82" s="153" t="s">
        <v>95</v>
      </c>
      <c r="F82" s="152" t="s">
        <v>93</v>
      </c>
      <c r="G82" s="152" t="s">
        <v>94</v>
      </c>
      <c r="H82" s="153" t="s">
        <v>95</v>
      </c>
      <c r="I82" s="152" t="s">
        <v>93</v>
      </c>
      <c r="J82" s="152" t="s">
        <v>94</v>
      </c>
      <c r="K82" s="153" t="s">
        <v>95</v>
      </c>
      <c r="L82" s="152" t="s">
        <v>93</v>
      </c>
      <c r="M82" s="152" t="s">
        <v>94</v>
      </c>
      <c r="N82" s="153" t="s">
        <v>95</v>
      </c>
      <c r="O82" s="152" t="s">
        <v>93</v>
      </c>
      <c r="P82" s="152" t="s">
        <v>94</v>
      </c>
      <c r="Q82" s="153" t="s">
        <v>95</v>
      </c>
      <c r="V82" s="51"/>
    </row>
    <row r="83" spans="1:27" ht="15" customHeight="1">
      <c r="B83" s="291" t="s">
        <v>70</v>
      </c>
      <c r="C83" s="410">
        <v>1.0659924699488368E-2</v>
      </c>
      <c r="D83" s="275">
        <v>1.2672961581923971E-2</v>
      </c>
      <c r="E83" s="756">
        <v>7.9007715404521464E-2</v>
      </c>
      <c r="F83" s="410">
        <v>5.173565405218325E-2</v>
      </c>
      <c r="G83" s="275">
        <v>2.0210836843580219E-2</v>
      </c>
      <c r="H83" s="411">
        <v>1.4266023861971936E-2</v>
      </c>
      <c r="I83" s="410">
        <v>6.6154424008194102E-2</v>
      </c>
      <c r="J83" s="275">
        <v>4.6957492508707045E-2</v>
      </c>
      <c r="K83" s="411">
        <v>4.2395017830036776E-2</v>
      </c>
      <c r="L83" s="410">
        <v>0</v>
      </c>
      <c r="M83" s="275">
        <v>0</v>
      </c>
      <c r="N83" s="411">
        <v>0</v>
      </c>
      <c r="O83" s="410">
        <v>1.9599401265060868E-2</v>
      </c>
      <c r="P83" s="275">
        <v>1.5542187317086316E-2</v>
      </c>
      <c r="Q83" s="756">
        <v>6.7150755486936622E-2</v>
      </c>
      <c r="V83" s="51"/>
      <c r="W83" s="51"/>
      <c r="X83" s="51"/>
      <c r="Y83" s="51"/>
      <c r="Z83" s="51"/>
      <c r="AA83" s="51"/>
    </row>
    <row r="84" spans="1:27" ht="15" customHeight="1">
      <c r="B84" s="158"/>
      <c r="C84" s="159"/>
      <c r="D84" s="160"/>
      <c r="E84" s="160"/>
      <c r="F84" s="160"/>
      <c r="G84" s="161"/>
      <c r="H84" s="161"/>
      <c r="I84" s="161"/>
      <c r="J84" s="161"/>
      <c r="K84" s="160"/>
      <c r="L84" s="160"/>
      <c r="M84" s="160"/>
      <c r="N84" s="160"/>
      <c r="O84" s="159"/>
      <c r="P84" s="159"/>
      <c r="Q84" s="159"/>
      <c r="R84" s="18"/>
      <c r="S84" s="18"/>
      <c r="T84" s="18"/>
      <c r="U84" s="18"/>
    </row>
    <row r="85" spans="1:27" ht="15" customHeight="1">
      <c r="B85" s="132" t="s">
        <v>103</v>
      </c>
      <c r="C85" s="1006" t="s">
        <v>350</v>
      </c>
      <c r="D85" s="1006"/>
      <c r="E85" s="1006"/>
      <c r="F85" s="1006"/>
      <c r="G85" s="1006"/>
      <c r="H85" s="1006"/>
      <c r="I85" s="1006"/>
      <c r="J85" s="1006"/>
      <c r="K85" s="1006"/>
      <c r="L85" s="1006"/>
      <c r="M85" s="1006"/>
      <c r="N85" s="1006"/>
      <c r="O85" s="1006"/>
      <c r="P85" s="1006"/>
      <c r="Q85" s="1006"/>
      <c r="R85" s="18"/>
      <c r="S85" s="18"/>
      <c r="T85" s="18"/>
      <c r="U85" s="18"/>
      <c r="V85" s="18"/>
    </row>
    <row r="86" spans="1:27" ht="15" customHeight="1">
      <c r="B86" s="108" t="s">
        <v>104</v>
      </c>
      <c r="C86" s="1001" t="s">
        <v>28</v>
      </c>
      <c r="D86" s="1001"/>
      <c r="E86" s="1001"/>
      <c r="F86" s="1001"/>
      <c r="G86" s="1001"/>
      <c r="H86" s="1001"/>
      <c r="I86" s="1001"/>
      <c r="J86" s="1001"/>
      <c r="K86" s="1001"/>
      <c r="L86" s="1001"/>
      <c r="M86" s="1001"/>
      <c r="N86" s="1001"/>
      <c r="O86" s="1001"/>
      <c r="P86" s="1001"/>
      <c r="Q86" s="1001"/>
      <c r="R86" s="18"/>
      <c r="S86" s="18"/>
      <c r="T86" s="18"/>
      <c r="U86" s="18"/>
      <c r="V86" s="18"/>
    </row>
    <row r="87" spans="1:27" ht="15" customHeight="1">
      <c r="B87" s="132" t="s">
        <v>106</v>
      </c>
      <c r="C87" s="955"/>
      <c r="D87" s="955"/>
      <c r="E87" s="955"/>
      <c r="F87" s="955"/>
      <c r="G87" s="955"/>
      <c r="H87" s="955"/>
      <c r="I87" s="955"/>
      <c r="J87" s="955"/>
      <c r="K87" s="955"/>
      <c r="L87" s="955"/>
      <c r="M87" s="955"/>
      <c r="N87" s="955"/>
      <c r="O87" s="955"/>
      <c r="P87" s="955"/>
      <c r="Q87" s="955"/>
      <c r="R87" s="18"/>
      <c r="S87" s="18"/>
      <c r="T87" s="18"/>
      <c r="U87" s="18"/>
      <c r="V87" s="18"/>
    </row>
    <row r="88" spans="1:27">
      <c r="B88" s="106"/>
      <c r="C88" s="106"/>
      <c r="D88" s="106"/>
      <c r="E88" s="106"/>
      <c r="F88" s="106"/>
      <c r="G88" s="106"/>
      <c r="H88" s="106"/>
      <c r="I88" s="106"/>
      <c r="J88" s="106"/>
      <c r="K88" s="106"/>
      <c r="L88" s="106"/>
      <c r="M88" s="106"/>
      <c r="N88" s="106"/>
      <c r="O88" s="106"/>
      <c r="P88" s="106"/>
      <c r="Q88" s="106"/>
      <c r="V88" s="51"/>
    </row>
    <row r="89" spans="1:27" s="71" customFormat="1" ht="20.100000000000001" customHeight="1">
      <c r="A89" s="77"/>
      <c r="B89" s="934" t="s">
        <v>422</v>
      </c>
      <c r="C89" s="934"/>
      <c r="D89" s="934"/>
      <c r="E89" s="934"/>
      <c r="F89" s="934"/>
      <c r="G89" s="934"/>
      <c r="H89" s="934"/>
      <c r="I89" s="934"/>
      <c r="J89" s="934"/>
      <c r="K89" s="934"/>
      <c r="L89" s="934"/>
      <c r="M89" s="934"/>
      <c r="N89" s="934"/>
      <c r="O89" s="934"/>
      <c r="P89" s="934"/>
      <c r="Q89" s="934"/>
    </row>
    <row r="90" spans="1:27" ht="15" customHeight="1">
      <c r="B90" s="655" t="s">
        <v>29</v>
      </c>
      <c r="C90" s="996" t="s">
        <v>88</v>
      </c>
      <c r="D90" s="996"/>
      <c r="E90" s="996"/>
      <c r="F90" s="997" t="s">
        <v>89</v>
      </c>
      <c r="G90" s="997"/>
      <c r="H90" s="997"/>
      <c r="I90" s="997" t="s">
        <v>90</v>
      </c>
      <c r="J90" s="997"/>
      <c r="K90" s="997"/>
      <c r="L90" s="997" t="s">
        <v>91</v>
      </c>
      <c r="M90" s="997"/>
      <c r="N90" s="997"/>
      <c r="O90" s="996" t="s">
        <v>92</v>
      </c>
      <c r="P90" s="996"/>
      <c r="Q90" s="996"/>
      <c r="V90" s="51"/>
    </row>
    <row r="91" spans="1:27" ht="15" customHeight="1">
      <c r="B91" s="162" t="s">
        <v>423</v>
      </c>
      <c r="C91" s="152" t="s">
        <v>93</v>
      </c>
      <c r="D91" s="152" t="s">
        <v>94</v>
      </c>
      <c r="E91" s="153" t="s">
        <v>95</v>
      </c>
      <c r="F91" s="152" t="s">
        <v>93</v>
      </c>
      <c r="G91" s="152" t="s">
        <v>94</v>
      </c>
      <c r="H91" s="153" t="s">
        <v>95</v>
      </c>
      <c r="I91" s="152" t="s">
        <v>93</v>
      </c>
      <c r="J91" s="152" t="s">
        <v>94</v>
      </c>
      <c r="K91" s="153" t="s">
        <v>95</v>
      </c>
      <c r="L91" s="152" t="s">
        <v>93</v>
      </c>
      <c r="M91" s="152" t="s">
        <v>94</v>
      </c>
      <c r="N91" s="153" t="s">
        <v>95</v>
      </c>
      <c r="O91" s="152" t="s">
        <v>93</v>
      </c>
      <c r="P91" s="152" t="s">
        <v>94</v>
      </c>
      <c r="Q91" s="153" t="s">
        <v>95</v>
      </c>
      <c r="V91" s="51"/>
    </row>
    <row r="92" spans="1:27" ht="15" customHeight="1">
      <c r="B92" s="417" t="s">
        <v>424</v>
      </c>
      <c r="C92" s="413">
        <v>331</v>
      </c>
      <c r="D92" s="252">
        <v>545</v>
      </c>
      <c r="E92" s="774">
        <v>635</v>
      </c>
      <c r="F92" s="252">
        <v>21</v>
      </c>
      <c r="G92" s="252">
        <v>27</v>
      </c>
      <c r="H92" s="421">
        <v>29</v>
      </c>
      <c r="I92" s="252">
        <v>1</v>
      </c>
      <c r="J92" s="252">
        <v>1</v>
      </c>
      <c r="K92" s="421">
        <v>1</v>
      </c>
      <c r="L92" s="413">
        <v>0</v>
      </c>
      <c r="M92" s="252">
        <v>0</v>
      </c>
      <c r="N92" s="421">
        <v>0</v>
      </c>
      <c r="O92" s="252">
        <v>353</v>
      </c>
      <c r="P92" s="252">
        <v>573</v>
      </c>
      <c r="Q92" s="421">
        <f>E92+H92+K92+N92</f>
        <v>665</v>
      </c>
      <c r="V92" s="51"/>
    </row>
    <row r="93" spans="1:27" ht="15" customHeight="1">
      <c r="B93" s="418" t="s">
        <v>425</v>
      </c>
      <c r="C93" s="414">
        <v>13</v>
      </c>
      <c r="D93" s="253">
        <v>11</v>
      </c>
      <c r="E93" s="305">
        <v>10</v>
      </c>
      <c r="F93" s="253">
        <v>1</v>
      </c>
      <c r="G93" s="253">
        <v>1</v>
      </c>
      <c r="H93" s="422">
        <v>1</v>
      </c>
      <c r="I93" s="253">
        <v>0</v>
      </c>
      <c r="J93" s="253">
        <v>0</v>
      </c>
      <c r="K93" s="422">
        <v>0</v>
      </c>
      <c r="L93" s="414">
        <v>0</v>
      </c>
      <c r="M93" s="253">
        <v>0</v>
      </c>
      <c r="N93" s="422">
        <v>0</v>
      </c>
      <c r="O93" s="253">
        <v>14</v>
      </c>
      <c r="P93" s="253">
        <v>12</v>
      </c>
      <c r="Q93" s="421">
        <f>E93+H93+K93+N93</f>
        <v>11</v>
      </c>
      <c r="V93" s="51"/>
    </row>
    <row r="94" spans="1:27" ht="15" customHeight="1">
      <c r="B94" s="380" t="s">
        <v>426</v>
      </c>
      <c r="C94" s="414">
        <v>9</v>
      </c>
      <c r="D94" s="253">
        <v>9</v>
      </c>
      <c r="E94" s="305">
        <v>9</v>
      </c>
      <c r="F94" s="253">
        <v>0</v>
      </c>
      <c r="G94" s="253">
        <v>0</v>
      </c>
      <c r="H94" s="422">
        <v>0</v>
      </c>
      <c r="I94" s="253">
        <v>1</v>
      </c>
      <c r="J94" s="253">
        <v>1</v>
      </c>
      <c r="K94" s="422">
        <v>1</v>
      </c>
      <c r="L94" s="414">
        <v>0</v>
      </c>
      <c r="M94" s="253">
        <v>0</v>
      </c>
      <c r="N94" s="422">
        <v>0</v>
      </c>
      <c r="O94" s="253">
        <v>10</v>
      </c>
      <c r="P94" s="253">
        <v>10</v>
      </c>
      <c r="Q94" s="421">
        <f>E94+H94+K94+N94</f>
        <v>10</v>
      </c>
      <c r="V94" s="51"/>
    </row>
    <row r="95" spans="1:27" ht="15" customHeight="1">
      <c r="B95" s="380" t="s">
        <v>427</v>
      </c>
      <c r="C95" s="414">
        <v>0</v>
      </c>
      <c r="D95" s="253">
        <v>0</v>
      </c>
      <c r="E95" s="305">
        <v>1</v>
      </c>
      <c r="F95" s="253">
        <v>0</v>
      </c>
      <c r="G95" s="253">
        <v>0</v>
      </c>
      <c r="H95" s="422">
        <v>0</v>
      </c>
      <c r="I95" s="253">
        <v>0</v>
      </c>
      <c r="J95" s="253">
        <v>0</v>
      </c>
      <c r="K95" s="422">
        <v>0</v>
      </c>
      <c r="L95" s="414">
        <v>0</v>
      </c>
      <c r="M95" s="253">
        <v>0</v>
      </c>
      <c r="N95" s="422">
        <v>0</v>
      </c>
      <c r="O95" s="253">
        <v>0</v>
      </c>
      <c r="P95" s="253">
        <v>0</v>
      </c>
      <c r="Q95" s="421">
        <f>E95+H95+K95+N95</f>
        <v>1</v>
      </c>
      <c r="V95" s="51"/>
    </row>
    <row r="96" spans="1:27" ht="15" customHeight="1">
      <c r="B96" s="326" t="s">
        <v>92</v>
      </c>
      <c r="C96" s="415">
        <v>353</v>
      </c>
      <c r="D96" s="254">
        <v>565</v>
      </c>
      <c r="E96" s="423">
        <f>SUM(E92:E95)</f>
        <v>655</v>
      </c>
      <c r="F96" s="254">
        <v>22</v>
      </c>
      <c r="G96" s="254">
        <v>29</v>
      </c>
      <c r="H96" s="423">
        <f>SUM(H92:H95)</f>
        <v>30</v>
      </c>
      <c r="I96" s="254">
        <v>2</v>
      </c>
      <c r="J96" s="254">
        <v>2</v>
      </c>
      <c r="K96" s="423">
        <f>SUM(K92:K95)</f>
        <v>2</v>
      </c>
      <c r="L96" s="415">
        <v>0</v>
      </c>
      <c r="M96" s="254">
        <v>0</v>
      </c>
      <c r="N96" s="423">
        <f>SUM(N92:N95)</f>
        <v>0</v>
      </c>
      <c r="O96" s="254">
        <v>377</v>
      </c>
      <c r="P96" s="254">
        <v>595</v>
      </c>
      <c r="Q96" s="782">
        <f>E96+H96+K96+N96</f>
        <v>687</v>
      </c>
      <c r="R96" s="57"/>
      <c r="V96" s="51"/>
    </row>
    <row r="97" spans="2:22" ht="15" customHeight="1">
      <c r="B97" s="419" t="s">
        <v>428</v>
      </c>
      <c r="C97" s="416"/>
      <c r="D97" s="412"/>
      <c r="E97" s="419"/>
      <c r="F97" s="412"/>
      <c r="G97" s="412"/>
      <c r="H97" s="419"/>
      <c r="I97" s="412"/>
      <c r="J97" s="412"/>
      <c r="K97" s="419"/>
      <c r="L97" s="416"/>
      <c r="M97" s="412"/>
      <c r="N97" s="419"/>
      <c r="O97" s="412"/>
      <c r="P97" s="412"/>
      <c r="Q97" s="412"/>
      <c r="R97" s="57"/>
      <c r="V97" s="51"/>
    </row>
    <row r="98" spans="2:22" ht="15" customHeight="1">
      <c r="B98" s="420" t="s">
        <v>424</v>
      </c>
      <c r="C98" s="298">
        <v>211.02704399999996</v>
      </c>
      <c r="D98" s="214">
        <v>366</v>
      </c>
      <c r="E98" s="305">
        <v>437.29111833333337</v>
      </c>
      <c r="F98" s="214">
        <v>93.673240000000007</v>
      </c>
      <c r="G98" s="214">
        <v>117</v>
      </c>
      <c r="H98" s="305">
        <v>85.937660000000008</v>
      </c>
      <c r="I98" s="214">
        <v>1.35</v>
      </c>
      <c r="J98" s="214">
        <v>1</v>
      </c>
      <c r="K98" s="305">
        <v>1.35</v>
      </c>
      <c r="L98" s="298">
        <v>0</v>
      </c>
      <c r="M98" s="214">
        <v>0</v>
      </c>
      <c r="N98" s="305">
        <v>0</v>
      </c>
      <c r="O98" s="214">
        <v>306.05028399999998</v>
      </c>
      <c r="P98" s="214">
        <v>485</v>
      </c>
      <c r="Q98" s="774">
        <f>E98+H98+K98+N98</f>
        <v>524.57877833333339</v>
      </c>
      <c r="R98" s="57"/>
      <c r="V98" s="51"/>
    </row>
    <row r="99" spans="2:22" ht="15" customHeight="1">
      <c r="B99" s="420" t="s">
        <v>425</v>
      </c>
      <c r="C99" s="298">
        <v>14.288000000000002</v>
      </c>
      <c r="D99" s="214">
        <v>14</v>
      </c>
      <c r="E99" s="305">
        <v>13.219999999999999</v>
      </c>
      <c r="F99" s="214">
        <v>0.26200000000000001</v>
      </c>
      <c r="G99" s="214">
        <v>0</v>
      </c>
      <c r="H99" s="305">
        <v>0.26200000000000001</v>
      </c>
      <c r="I99" s="214">
        <v>0</v>
      </c>
      <c r="J99" s="214">
        <v>0</v>
      </c>
      <c r="K99" s="305">
        <v>0</v>
      </c>
      <c r="L99" s="298">
        <v>0</v>
      </c>
      <c r="M99" s="214">
        <v>0</v>
      </c>
      <c r="N99" s="305">
        <v>0</v>
      </c>
      <c r="O99" s="214">
        <v>14.550000000000002</v>
      </c>
      <c r="P99" s="214">
        <v>14</v>
      </c>
      <c r="Q99" s="774">
        <f>E99+H99+K99+N99</f>
        <v>13.481999999999999</v>
      </c>
      <c r="R99" s="57"/>
      <c r="V99" s="51"/>
    </row>
    <row r="100" spans="2:22" ht="15" customHeight="1">
      <c r="B100" s="380" t="s">
        <v>426</v>
      </c>
      <c r="C100" s="414">
        <v>8.1050000000000004</v>
      </c>
      <c r="D100" s="253">
        <v>6</v>
      </c>
      <c r="E100" s="305">
        <v>5.9529999999999985</v>
      </c>
      <c r="F100" s="253">
        <v>0</v>
      </c>
      <c r="G100" s="253">
        <v>0</v>
      </c>
      <c r="H100" s="422">
        <v>0</v>
      </c>
      <c r="I100" s="253">
        <v>5</v>
      </c>
      <c r="J100" s="253">
        <v>9</v>
      </c>
      <c r="K100" s="422">
        <v>9</v>
      </c>
      <c r="L100" s="414">
        <v>0</v>
      </c>
      <c r="M100" s="253">
        <v>0</v>
      </c>
      <c r="N100" s="422">
        <v>0</v>
      </c>
      <c r="O100" s="253">
        <v>13.105</v>
      </c>
      <c r="P100" s="253">
        <v>15</v>
      </c>
      <c r="Q100" s="421">
        <f>E100+H100+K100+N100</f>
        <v>14.952999999999999</v>
      </c>
      <c r="R100" s="57"/>
      <c r="V100" s="51"/>
    </row>
    <row r="101" spans="2:22" ht="15" customHeight="1">
      <c r="B101" s="380" t="s">
        <v>427</v>
      </c>
      <c r="C101" s="414">
        <v>0</v>
      </c>
      <c r="D101" s="253">
        <v>0</v>
      </c>
      <c r="E101" s="305">
        <v>2</v>
      </c>
      <c r="F101" s="253">
        <v>0</v>
      </c>
      <c r="G101" s="253">
        <v>0</v>
      </c>
      <c r="H101" s="422">
        <v>0</v>
      </c>
      <c r="I101" s="253">
        <v>0</v>
      </c>
      <c r="J101" s="253">
        <v>0</v>
      </c>
      <c r="K101" s="422">
        <v>0</v>
      </c>
      <c r="L101" s="414">
        <v>0</v>
      </c>
      <c r="M101" s="253">
        <v>0</v>
      </c>
      <c r="N101" s="422">
        <v>0</v>
      </c>
      <c r="O101" s="253">
        <v>0</v>
      </c>
      <c r="P101" s="253">
        <v>0</v>
      </c>
      <c r="Q101" s="421">
        <f>E101+H101+K101+N101</f>
        <v>2</v>
      </c>
      <c r="R101" s="57"/>
      <c r="V101" s="51"/>
    </row>
    <row r="102" spans="2:22" ht="15" customHeight="1">
      <c r="B102" s="326" t="s">
        <v>92</v>
      </c>
      <c r="C102" s="415">
        <v>233.42004399999996</v>
      </c>
      <c r="D102" s="254">
        <v>386</v>
      </c>
      <c r="E102" s="423">
        <f>SUM(E98:E101)</f>
        <v>458.46411833333332</v>
      </c>
      <c r="F102" s="254">
        <v>93.935240000000007</v>
      </c>
      <c r="G102" s="254">
        <v>117</v>
      </c>
      <c r="H102" s="423">
        <f>SUM(H98:H101)</f>
        <v>86.199660000000009</v>
      </c>
      <c r="I102" s="254">
        <v>6.35</v>
      </c>
      <c r="J102" s="254">
        <v>10</v>
      </c>
      <c r="K102" s="423">
        <f>SUM(K98:K101)</f>
        <v>10.35</v>
      </c>
      <c r="L102" s="415">
        <v>0</v>
      </c>
      <c r="M102" s="254">
        <v>0</v>
      </c>
      <c r="N102" s="423">
        <f>SUM(N98:N101)</f>
        <v>0</v>
      </c>
      <c r="O102" s="254">
        <v>333.70528400000001</v>
      </c>
      <c r="P102" s="254">
        <v>514</v>
      </c>
      <c r="Q102" s="782">
        <f>E102+H102+K102+N102</f>
        <v>555.01377833333333</v>
      </c>
      <c r="R102" s="57"/>
      <c r="V102" s="51"/>
    </row>
    <row r="103" spans="2:22" ht="15" customHeight="1">
      <c r="B103" s="419" t="s">
        <v>429</v>
      </c>
      <c r="C103" s="416"/>
      <c r="D103" s="412"/>
      <c r="E103" s="419"/>
      <c r="F103" s="412"/>
      <c r="G103" s="412"/>
      <c r="H103" s="419"/>
      <c r="I103" s="412"/>
      <c r="J103" s="412"/>
      <c r="K103" s="419"/>
      <c r="L103" s="416"/>
      <c r="M103" s="412"/>
      <c r="N103" s="419"/>
      <c r="O103" s="412"/>
      <c r="P103" s="412"/>
      <c r="Q103" s="412"/>
      <c r="R103" s="57"/>
      <c r="V103" s="51"/>
    </row>
    <row r="104" spans="2:22" ht="15" customHeight="1">
      <c r="B104" s="420" t="s">
        <v>424</v>
      </c>
      <c r="C104" s="253">
        <v>259228.00575649214</v>
      </c>
      <c r="D104" s="253">
        <v>502992</v>
      </c>
      <c r="E104" s="305">
        <v>537510.11867057404</v>
      </c>
      <c r="F104" s="253">
        <v>107887.01400000001</v>
      </c>
      <c r="G104" s="253">
        <v>133646</v>
      </c>
      <c r="H104" s="422">
        <v>89638.309438999975</v>
      </c>
      <c r="I104" s="253">
        <v>1615.29</v>
      </c>
      <c r="J104" s="253">
        <v>1412</v>
      </c>
      <c r="K104" s="422">
        <v>1543.4760000000001</v>
      </c>
      <c r="L104" s="414">
        <v>0</v>
      </c>
      <c r="M104" s="253">
        <v>0</v>
      </c>
      <c r="N104" s="422">
        <v>0</v>
      </c>
      <c r="O104" s="253">
        <v>368730.30975649215</v>
      </c>
      <c r="P104" s="253">
        <v>638050</v>
      </c>
      <c r="Q104" s="421">
        <f>E104+H104+K104+N104</f>
        <v>628691.90410957404</v>
      </c>
      <c r="R104" s="57"/>
      <c r="V104" s="51"/>
    </row>
    <row r="105" spans="2:22" ht="15" customHeight="1">
      <c r="B105" s="420" t="s">
        <v>425</v>
      </c>
      <c r="C105" s="253">
        <v>34047.286</v>
      </c>
      <c r="D105" s="253">
        <v>23387</v>
      </c>
      <c r="E105" s="305">
        <v>31744.917000000001</v>
      </c>
      <c r="F105" s="253">
        <v>1317</v>
      </c>
      <c r="G105" s="253">
        <v>1151</v>
      </c>
      <c r="H105" s="422">
        <v>1299.97876</v>
      </c>
      <c r="I105" s="253">
        <v>0</v>
      </c>
      <c r="J105" s="253">
        <v>0</v>
      </c>
      <c r="K105" s="422">
        <v>0</v>
      </c>
      <c r="L105" s="414">
        <v>0</v>
      </c>
      <c r="M105" s="253">
        <v>0</v>
      </c>
      <c r="N105" s="422">
        <v>0</v>
      </c>
      <c r="O105" s="253">
        <v>35364.286</v>
      </c>
      <c r="P105" s="253">
        <v>24537</v>
      </c>
      <c r="Q105" s="421">
        <f>E105+H105+K105+N105</f>
        <v>33044.895759999999</v>
      </c>
      <c r="R105" s="57"/>
      <c r="V105" s="51"/>
    </row>
    <row r="106" spans="2:22" ht="15" customHeight="1">
      <c r="B106" s="380" t="s">
        <v>426</v>
      </c>
      <c r="C106" s="253">
        <v>47691.178000000007</v>
      </c>
      <c r="D106" s="253">
        <v>44084</v>
      </c>
      <c r="E106" s="305">
        <v>38817.781000000003</v>
      </c>
      <c r="F106" s="253">
        <v>0</v>
      </c>
      <c r="G106" s="253">
        <v>0</v>
      </c>
      <c r="H106" s="422">
        <v>0</v>
      </c>
      <c r="I106" s="253">
        <v>32347.815837692302</v>
      </c>
      <c r="J106" s="253">
        <v>28388</v>
      </c>
      <c r="K106" s="422">
        <v>34937.950959276015</v>
      </c>
      <c r="L106" s="414">
        <v>0</v>
      </c>
      <c r="M106" s="253">
        <v>0</v>
      </c>
      <c r="N106" s="422">
        <v>0</v>
      </c>
      <c r="O106" s="253">
        <v>80038.993837692309</v>
      </c>
      <c r="P106" s="253">
        <v>72472</v>
      </c>
      <c r="Q106" s="421">
        <f>E106+H106+K106+N106</f>
        <v>73755.731959276018</v>
      </c>
      <c r="R106" s="57"/>
      <c r="V106" s="51"/>
    </row>
    <row r="107" spans="2:22" ht="15" customHeight="1">
      <c r="B107" s="380" t="s">
        <v>427</v>
      </c>
      <c r="C107" s="253">
        <v>0</v>
      </c>
      <c r="D107" s="253">
        <v>0</v>
      </c>
      <c r="E107" s="305">
        <v>2292.11</v>
      </c>
      <c r="F107" s="253">
        <v>0</v>
      </c>
      <c r="G107" s="253">
        <v>0</v>
      </c>
      <c r="H107" s="422">
        <v>0</v>
      </c>
      <c r="I107" s="253">
        <v>0</v>
      </c>
      <c r="J107" s="253">
        <v>0</v>
      </c>
      <c r="K107" s="422">
        <v>0</v>
      </c>
      <c r="L107" s="414">
        <v>0</v>
      </c>
      <c r="M107" s="253">
        <v>0</v>
      </c>
      <c r="N107" s="422">
        <v>0</v>
      </c>
      <c r="O107" s="253">
        <v>0</v>
      </c>
      <c r="P107" s="253">
        <v>0</v>
      </c>
      <c r="Q107" s="421">
        <f>E107+H107+K107+N107</f>
        <v>2292.11</v>
      </c>
      <c r="R107" s="57"/>
      <c r="V107" s="51"/>
    </row>
    <row r="108" spans="2:22" ht="15" customHeight="1">
      <c r="B108" s="358" t="s">
        <v>92</v>
      </c>
      <c r="C108" s="254">
        <v>340966.46975649218</v>
      </c>
      <c r="D108" s="254">
        <v>570463</v>
      </c>
      <c r="E108" s="423">
        <f>SUM(E104:E107)</f>
        <v>610364.926670574</v>
      </c>
      <c r="F108" s="254">
        <v>109204.01400000001</v>
      </c>
      <c r="G108" s="254">
        <v>134796</v>
      </c>
      <c r="H108" s="423">
        <f>SUM(H104:H107)</f>
        <v>90938.288198999973</v>
      </c>
      <c r="I108" s="254">
        <v>33963.105837692303</v>
      </c>
      <c r="J108" s="254">
        <v>29800</v>
      </c>
      <c r="K108" s="423">
        <f>SUM(K104:K107)</f>
        <v>36481.426959276017</v>
      </c>
      <c r="L108" s="415">
        <v>0</v>
      </c>
      <c r="M108" s="254">
        <v>0</v>
      </c>
      <c r="N108" s="423">
        <f>SUM(N104:N107)</f>
        <v>0</v>
      </c>
      <c r="O108" s="254">
        <v>484133.58959418448</v>
      </c>
      <c r="P108" s="254">
        <v>735060</v>
      </c>
      <c r="Q108" s="782">
        <f>E108+H108+K108+N108</f>
        <v>737784.64182884991</v>
      </c>
      <c r="R108" s="57"/>
      <c r="V108" s="51"/>
    </row>
    <row r="109" spans="2:22" ht="15" customHeight="1">
      <c r="B109" s="419" t="s">
        <v>430</v>
      </c>
      <c r="C109" s="560"/>
      <c r="D109" s="561"/>
      <c r="E109" s="562"/>
      <c r="F109" s="561"/>
      <c r="G109" s="561"/>
      <c r="H109" s="562"/>
      <c r="I109" s="561"/>
      <c r="J109" s="561"/>
      <c r="K109" s="562"/>
      <c r="L109" s="560"/>
      <c r="M109" s="561"/>
      <c r="N109" s="562"/>
      <c r="O109" s="561"/>
      <c r="P109" s="561"/>
      <c r="Q109" s="561"/>
      <c r="R109" s="57"/>
      <c r="V109" s="51"/>
    </row>
    <row r="110" spans="2:22" ht="15" customHeight="1">
      <c r="B110" s="420" t="s">
        <v>424</v>
      </c>
      <c r="C110" s="214">
        <v>108957.93571512886</v>
      </c>
      <c r="D110" s="214">
        <v>171591</v>
      </c>
      <c r="E110" s="305">
        <v>189002.70373127592</v>
      </c>
      <c r="F110" s="214">
        <v>38882.366962800006</v>
      </c>
      <c r="G110" s="214">
        <v>37193</v>
      </c>
      <c r="H110" s="305">
        <v>27141.422930450794</v>
      </c>
      <c r="I110" s="214">
        <v>224.04072299999996</v>
      </c>
      <c r="J110" s="214">
        <v>239</v>
      </c>
      <c r="K110" s="305">
        <v>260.6930964</v>
      </c>
      <c r="L110" s="298">
        <v>0</v>
      </c>
      <c r="M110" s="214">
        <v>0</v>
      </c>
      <c r="N110" s="305">
        <v>0</v>
      </c>
      <c r="O110" s="214">
        <v>148064.34340092889</v>
      </c>
      <c r="P110" s="214">
        <v>209022</v>
      </c>
      <c r="Q110" s="774">
        <f>E110+H110+K110+N110</f>
        <v>216404.81975812672</v>
      </c>
      <c r="R110" s="57"/>
      <c r="V110" s="51"/>
    </row>
    <row r="111" spans="2:22" ht="15" customHeight="1">
      <c r="B111" s="420" t="s">
        <v>425</v>
      </c>
      <c r="C111" s="214">
        <v>15164.203699799997</v>
      </c>
      <c r="D111" s="214">
        <v>7943</v>
      </c>
      <c r="E111" s="305">
        <v>13547.682055900001</v>
      </c>
      <c r="F111" s="214">
        <v>157.7766</v>
      </c>
      <c r="G111" s="214">
        <v>122</v>
      </c>
      <c r="H111" s="305">
        <v>137.667750684</v>
      </c>
      <c r="I111" s="214">
        <v>0</v>
      </c>
      <c r="J111" s="214">
        <v>0</v>
      </c>
      <c r="K111" s="305">
        <v>0</v>
      </c>
      <c r="L111" s="298">
        <v>0</v>
      </c>
      <c r="M111" s="214">
        <v>0</v>
      </c>
      <c r="N111" s="305">
        <v>0</v>
      </c>
      <c r="O111" s="214">
        <v>15321.980299799996</v>
      </c>
      <c r="P111" s="214">
        <v>8065</v>
      </c>
      <c r="Q111" s="774">
        <f>E111+H111+K111+N111</f>
        <v>13685.349806584001</v>
      </c>
      <c r="R111" s="57"/>
      <c r="V111" s="51"/>
    </row>
    <row r="112" spans="2:22" ht="15" customHeight="1">
      <c r="B112" s="380" t="s">
        <v>426</v>
      </c>
      <c r="C112" s="214">
        <v>24021.725205200004</v>
      </c>
      <c r="D112" s="214">
        <v>18805</v>
      </c>
      <c r="E112" s="305">
        <v>16065.281657400001</v>
      </c>
      <c r="F112" s="214">
        <v>0</v>
      </c>
      <c r="G112" s="214">
        <v>0</v>
      </c>
      <c r="H112" s="305">
        <v>0</v>
      </c>
      <c r="I112" s="214">
        <v>4486.6420566879224</v>
      </c>
      <c r="J112" s="214">
        <v>4795</v>
      </c>
      <c r="K112" s="305">
        <v>5901.0199170217184</v>
      </c>
      <c r="L112" s="298">
        <v>0</v>
      </c>
      <c r="M112" s="214">
        <v>0</v>
      </c>
      <c r="N112" s="305">
        <v>0</v>
      </c>
      <c r="O112" s="214">
        <v>28508.367261887928</v>
      </c>
      <c r="P112" s="214">
        <v>23600</v>
      </c>
      <c r="Q112" s="774">
        <f>E112+H112+K112+N112</f>
        <v>21966.301574421719</v>
      </c>
      <c r="R112" s="57"/>
      <c r="V112" s="51"/>
    </row>
    <row r="113" spans="2:34" ht="15" customHeight="1">
      <c r="B113" s="380" t="s">
        <v>427</v>
      </c>
      <c r="C113" s="214">
        <v>0</v>
      </c>
      <c r="D113" s="214">
        <v>0</v>
      </c>
      <c r="E113" s="305">
        <v>755.70866699999999</v>
      </c>
      <c r="F113" s="214">
        <v>0</v>
      </c>
      <c r="G113" s="214">
        <v>0</v>
      </c>
      <c r="H113" s="305">
        <v>0</v>
      </c>
      <c r="I113" s="214">
        <v>0</v>
      </c>
      <c r="J113" s="214">
        <v>0</v>
      </c>
      <c r="K113" s="305">
        <v>0</v>
      </c>
      <c r="L113" s="298">
        <v>0</v>
      </c>
      <c r="M113" s="214">
        <v>0</v>
      </c>
      <c r="N113" s="305">
        <v>0</v>
      </c>
      <c r="O113" s="214">
        <v>0</v>
      </c>
      <c r="P113" s="214">
        <v>0</v>
      </c>
      <c r="Q113" s="774">
        <f>E113+H113+K113+N113</f>
        <v>755.70866699999999</v>
      </c>
      <c r="R113" s="57"/>
      <c r="V113" s="51"/>
    </row>
    <row r="114" spans="2:34" ht="15" customHeight="1">
      <c r="B114" s="326" t="s">
        <v>431</v>
      </c>
      <c r="C114" s="802">
        <v>148143.86462012885</v>
      </c>
      <c r="D114" s="802">
        <v>198340</v>
      </c>
      <c r="E114" s="803">
        <f>SUM(E110:E113)</f>
        <v>219371.3761115759</v>
      </c>
      <c r="F114" s="802">
        <v>39040.143562800004</v>
      </c>
      <c r="G114" s="802">
        <v>37315</v>
      </c>
      <c r="H114" s="803">
        <f>SUM(H110:H113)</f>
        <v>27279.090681134792</v>
      </c>
      <c r="I114" s="802">
        <v>4710.6827796879224</v>
      </c>
      <c r="J114" s="802">
        <v>5033</v>
      </c>
      <c r="K114" s="803">
        <f>SUM(K110:K113)</f>
        <v>6161.7130134217186</v>
      </c>
      <c r="L114" s="804">
        <v>0</v>
      </c>
      <c r="M114" s="802">
        <v>0</v>
      </c>
      <c r="N114" s="803">
        <f>SUM(N110:N113)</f>
        <v>0</v>
      </c>
      <c r="O114" s="802">
        <v>191894.69096261682</v>
      </c>
      <c r="P114" s="802">
        <v>240687</v>
      </c>
      <c r="Q114" s="805">
        <f>E114+H114+K114+N114</f>
        <v>252812.17980613239</v>
      </c>
      <c r="R114" s="57"/>
      <c r="V114" s="51"/>
    </row>
    <row r="115" spans="2:34" ht="15" customHeight="1">
      <c r="B115" s="163"/>
      <c r="C115" s="164"/>
      <c r="D115" s="164"/>
      <c r="E115" s="164"/>
      <c r="F115" s="164"/>
      <c r="G115" s="164"/>
      <c r="H115" s="164"/>
      <c r="I115" s="164"/>
      <c r="J115" s="164"/>
      <c r="K115" s="164"/>
      <c r="L115" s="164"/>
      <c r="M115" s="164"/>
      <c r="N115" s="164"/>
      <c r="O115" s="164"/>
      <c r="P115" s="164"/>
      <c r="Q115" s="164"/>
      <c r="R115" s="57"/>
      <c r="S115" s="17"/>
      <c r="T115" s="17"/>
      <c r="U115" s="17"/>
    </row>
    <row r="116" spans="2:34" ht="15" customHeight="1">
      <c r="B116" s="150" t="s">
        <v>103</v>
      </c>
      <c r="C116" s="910" t="s">
        <v>310</v>
      </c>
      <c r="D116" s="910"/>
      <c r="E116" s="910"/>
      <c r="F116" s="910"/>
      <c r="G116" s="910"/>
      <c r="H116" s="910"/>
      <c r="I116" s="910"/>
      <c r="J116" s="910"/>
      <c r="K116" s="910"/>
      <c r="L116" s="910"/>
      <c r="M116" s="910"/>
      <c r="N116" s="910"/>
      <c r="O116" s="910"/>
      <c r="P116" s="910"/>
      <c r="Q116" s="910"/>
      <c r="R116" s="1000"/>
      <c r="S116" s="1000"/>
      <c r="T116" s="1000"/>
      <c r="U116" s="1000"/>
      <c r="V116" s="1000"/>
      <c r="W116" s="1000"/>
      <c r="X116" s="1000"/>
      <c r="Y116" s="1000"/>
      <c r="Z116" s="1000"/>
      <c r="AA116" s="1000"/>
      <c r="AB116" s="1000"/>
      <c r="AC116" s="1000"/>
      <c r="AD116" s="1000"/>
      <c r="AE116" s="1000"/>
      <c r="AF116" s="1000"/>
      <c r="AH116" s="48" t="s">
        <v>432</v>
      </c>
    </row>
    <row r="117" spans="2:34" ht="15" customHeight="1">
      <c r="B117" s="150" t="s">
        <v>104</v>
      </c>
      <c r="C117" s="910" t="s">
        <v>28</v>
      </c>
      <c r="D117" s="910"/>
      <c r="E117" s="910"/>
      <c r="F117" s="910"/>
      <c r="G117" s="910"/>
      <c r="H117" s="910"/>
      <c r="I117" s="910"/>
      <c r="J117" s="910"/>
      <c r="K117" s="910"/>
      <c r="L117" s="910"/>
      <c r="M117" s="910"/>
      <c r="N117" s="910"/>
      <c r="O117" s="910"/>
      <c r="P117" s="910"/>
      <c r="Q117" s="910"/>
      <c r="R117" s="37"/>
      <c r="S117" s="37"/>
      <c r="T117" s="37"/>
      <c r="U117" s="37"/>
      <c r="AH117" s="48" t="s">
        <v>28</v>
      </c>
    </row>
    <row r="118" spans="2:34" ht="34.5" customHeight="1">
      <c r="B118" s="150" t="s">
        <v>106</v>
      </c>
      <c r="C118" s="1005" t="s">
        <v>1104</v>
      </c>
      <c r="D118" s="969"/>
      <c r="E118" s="969"/>
      <c r="F118" s="969"/>
      <c r="G118" s="969"/>
      <c r="H118" s="969"/>
      <c r="I118" s="969"/>
      <c r="J118" s="969"/>
      <c r="K118" s="969"/>
      <c r="L118" s="969"/>
      <c r="M118" s="969"/>
      <c r="N118" s="969"/>
      <c r="O118" s="969"/>
      <c r="P118" s="969"/>
      <c r="Q118" s="969"/>
      <c r="R118" s="37"/>
      <c r="S118" s="37"/>
      <c r="T118" s="37"/>
      <c r="U118" s="37"/>
      <c r="AH118" s="49" t="s">
        <v>433</v>
      </c>
    </row>
    <row r="119" spans="2:34" ht="15" customHeight="1">
      <c r="B119" s="77"/>
      <c r="C119" s="77"/>
      <c r="D119" s="77"/>
      <c r="E119" s="77"/>
      <c r="F119" s="77"/>
      <c r="G119" s="77"/>
      <c r="H119" s="77"/>
      <c r="I119" s="77"/>
      <c r="J119" s="77"/>
      <c r="K119" s="77"/>
      <c r="L119" s="77"/>
      <c r="M119" s="77"/>
      <c r="N119" s="77"/>
      <c r="O119" s="77"/>
      <c r="P119" s="77"/>
      <c r="Q119" s="77"/>
      <c r="R119" s="37"/>
      <c r="S119" s="37"/>
      <c r="T119" s="37"/>
      <c r="U119" s="37"/>
    </row>
    <row r="120" spans="2:34" ht="15" customHeight="1"/>
  </sheetData>
  <mergeCells count="70">
    <mergeCell ref="C118:Q118"/>
    <mergeCell ref="C87:Q87"/>
    <mergeCell ref="B80:Q80"/>
    <mergeCell ref="C117:Q117"/>
    <mergeCell ref="C90:E90"/>
    <mergeCell ref="F90:H90"/>
    <mergeCell ref="L90:N90"/>
    <mergeCell ref="I81:K81"/>
    <mergeCell ref="L81:N81"/>
    <mergeCell ref="O81:Q81"/>
    <mergeCell ref="O90:Q90"/>
    <mergeCell ref="I90:K90"/>
    <mergeCell ref="C85:Q85"/>
    <mergeCell ref="B81:B82"/>
    <mergeCell ref="C81:E81"/>
    <mergeCell ref="C116:Q116"/>
    <mergeCell ref="R36:T36"/>
    <mergeCell ref="F51:H51"/>
    <mergeCell ref="C48:Q48"/>
    <mergeCell ref="C31:Q31"/>
    <mergeCell ref="C32:Q32"/>
    <mergeCell ref="C47:Q47"/>
    <mergeCell ref="B34:Q34"/>
    <mergeCell ref="B35:B36"/>
    <mergeCell ref="O35:Q35"/>
    <mergeCell ref="F35:H35"/>
    <mergeCell ref="I35:K35"/>
    <mergeCell ref="C35:E35"/>
    <mergeCell ref="L35:N35"/>
    <mergeCell ref="C59:E59"/>
    <mergeCell ref="C60:E60"/>
    <mergeCell ref="B6:B7"/>
    <mergeCell ref="O20:Q20"/>
    <mergeCell ref="B89:Q89"/>
    <mergeCell ref="C86:Q86"/>
    <mergeCell ref="B64:B65"/>
    <mergeCell ref="H50:J50"/>
    <mergeCell ref="I6:K6"/>
    <mergeCell ref="C49:Q49"/>
    <mergeCell ref="B63:Q63"/>
    <mergeCell ref="C68:Q68"/>
    <mergeCell ref="C61:E61"/>
    <mergeCell ref="F64:H64"/>
    <mergeCell ref="R116:AF116"/>
    <mergeCell ref="F81:H81"/>
    <mergeCell ref="L64:N64"/>
    <mergeCell ref="O64:Q64"/>
    <mergeCell ref="C70:Q70"/>
    <mergeCell ref="I64:K64"/>
    <mergeCell ref="C76:J76"/>
    <mergeCell ref="C77:J77"/>
    <mergeCell ref="C78:J78"/>
    <mergeCell ref="C64:E64"/>
    <mergeCell ref="C69:Q69"/>
    <mergeCell ref="B72:K72"/>
    <mergeCell ref="B5:Q5"/>
    <mergeCell ref="B19:Q19"/>
    <mergeCell ref="C30:Q30"/>
    <mergeCell ref="C20:E20"/>
    <mergeCell ref="F20:H20"/>
    <mergeCell ref="I20:K20"/>
    <mergeCell ref="L20:N20"/>
    <mergeCell ref="C12:Q12"/>
    <mergeCell ref="C13:Q13"/>
    <mergeCell ref="C14:Q14"/>
    <mergeCell ref="C6:E6"/>
    <mergeCell ref="F6:H6"/>
    <mergeCell ref="B20:B21"/>
    <mergeCell ref="L6:N6"/>
    <mergeCell ref="O6:Q6"/>
  </mergeCells>
  <phoneticPr fontId="89" type="noConversion"/>
  <conditionalFormatting sqref="C50:G50 K50:V50 C58:E58 G59:V61">
    <cfRule type="cellIs" dxfId="3" priority="7" operator="notEqual">
      <formula>0</formula>
    </cfRule>
  </conditionalFormatting>
  <conditionalFormatting sqref="C11:Q11 T26:T28 S27:S31 I51:U54 I55:V55 H56:U57 I58:V58 C62:V62">
    <cfRule type="cellIs" dxfId="2" priority="6" operator="notEqual">
      <formula>0</formula>
    </cfRule>
  </conditionalFormatting>
  <conditionalFormatting sqref="C29:Q29">
    <cfRule type="cellIs" dxfId="1" priority="5" operator="notEqual">
      <formula>0</formula>
    </cfRule>
  </conditionalFormatting>
  <conditionalFormatting sqref="R37:T37 R38:R45 T38:T45 S38:S46">
    <cfRule type="cellIs" dxfId="0" priority="2" operator="notEqual">
      <formula>0</formula>
    </cfRule>
  </conditionalFormatting>
  <hyperlinks>
    <hyperlink ref="A1" location="'0_Content'!B6" display="Back to content" xr:uid="{1FF5725B-F934-4094-B54A-CD839508206F}"/>
    <hyperlink ref="A2" location="'0.1_Index'!B3" display="Index" xr:uid="{8C418096-43BF-4416-9F04-EDE00736EEF2}"/>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7326-DCED-4AC7-84DD-AE9748094A51}">
  <sheetPr>
    <tabColor rgb="FF004F95"/>
  </sheetPr>
  <dimension ref="A1:AN50"/>
  <sheetViews>
    <sheetView showGridLines="0" topLeftCell="I1" zoomScale="85" zoomScaleNormal="85" workbookViewId="0">
      <pane ySplit="2" topLeftCell="A34" activePane="bottomLeft" state="frozen"/>
      <selection pane="bottomLeft" activeCell="R55" sqref="R55"/>
    </sheetView>
  </sheetViews>
  <sheetFormatPr defaultColWidth="8.5703125" defaultRowHeight="14.25"/>
  <cols>
    <col min="1" max="1" width="17" style="77" bestFit="1" customWidth="1"/>
    <col min="2" max="2" width="75.5703125" style="51" customWidth="1"/>
    <col min="3" max="15" width="25.5703125" style="51" customWidth="1"/>
    <col min="16" max="16" width="26.5703125" style="51" customWidth="1"/>
    <col min="17" max="21" width="25.5703125" style="51" customWidth="1"/>
    <col min="22" max="28" width="25.5703125" style="77" customWidth="1"/>
    <col min="29" max="29" width="23.28515625" style="77" customWidth="1"/>
    <col min="30" max="30" width="24.42578125" style="77" customWidth="1"/>
    <col min="31" max="31" width="16.7109375" style="77" bestFit="1" customWidth="1"/>
    <col min="32" max="32" width="23" style="77" customWidth="1"/>
    <col min="33" max="33" width="21.28515625" style="77" bestFit="1" customWidth="1"/>
    <col min="34" max="34" width="24.85546875" style="77" customWidth="1"/>
    <col min="35" max="35" width="21.85546875" style="77" customWidth="1"/>
    <col min="36" max="36" width="24.28515625" style="77" customWidth="1"/>
    <col min="37" max="37" width="25.42578125" style="77" customWidth="1"/>
    <col min="38" max="38" width="23.42578125" style="77" customWidth="1"/>
    <col min="39" max="39" width="8.5703125" style="77"/>
    <col min="40" max="40" width="9.85546875" style="77" bestFit="1" customWidth="1"/>
    <col min="41" max="16384" width="8.5703125" style="77"/>
  </cols>
  <sheetData>
    <row r="1" spans="1:40" ht="15">
      <c r="A1" s="26" t="s">
        <v>27</v>
      </c>
      <c r="B1" s="55"/>
      <c r="T1" s="55"/>
      <c r="U1" s="55"/>
    </row>
    <row r="2" spans="1:40" ht="15">
      <c r="A2" s="26" t="s">
        <v>85</v>
      </c>
      <c r="B2" s="55"/>
      <c r="T2" s="55"/>
      <c r="U2" s="55"/>
    </row>
    <row r="3" spans="1:40" s="71" customFormat="1" ht="20.100000000000001" customHeight="1">
      <c r="B3" s="484" t="s">
        <v>434</v>
      </c>
      <c r="E3" s="87"/>
      <c r="F3" s="87"/>
      <c r="G3" s="87"/>
      <c r="H3" s="87"/>
      <c r="I3" s="87"/>
      <c r="J3" s="87"/>
      <c r="K3" s="87"/>
      <c r="L3" s="87"/>
      <c r="M3" s="87"/>
      <c r="N3" s="87"/>
      <c r="O3" s="87"/>
      <c r="P3" s="87"/>
      <c r="Q3" s="87"/>
      <c r="R3" s="87"/>
      <c r="S3" s="87"/>
      <c r="T3" s="87"/>
      <c r="U3" s="87"/>
    </row>
    <row r="4" spans="1:40">
      <c r="B4" s="53"/>
      <c r="F4" s="656"/>
    </row>
    <row r="5" spans="1:40" s="71" customFormat="1" ht="20.100000000000001" customHeight="1">
      <c r="B5" s="1009" t="s">
        <v>65</v>
      </c>
      <c r="C5" s="1010"/>
      <c r="D5" s="1010"/>
      <c r="E5" s="1010"/>
      <c r="F5" s="1010"/>
      <c r="G5" s="1010"/>
      <c r="H5" s="1010"/>
      <c r="I5" s="1010"/>
      <c r="J5" s="1010"/>
      <c r="K5" s="1010"/>
      <c r="L5" s="1010"/>
      <c r="M5" s="1010"/>
      <c r="N5" s="1010"/>
      <c r="O5" s="1010"/>
      <c r="P5" s="1010"/>
      <c r="Q5" s="1010"/>
      <c r="R5" s="1010"/>
      <c r="S5" s="1010"/>
      <c r="T5" s="1010"/>
      <c r="U5" s="1010"/>
      <c r="V5" s="1010"/>
      <c r="W5" s="1010"/>
      <c r="X5" s="1010"/>
      <c r="Y5" s="1010"/>
      <c r="Z5" s="1010"/>
      <c r="AA5" s="1010"/>
      <c r="AB5" s="1010"/>
      <c r="AC5" s="1010"/>
      <c r="AD5" s="1010"/>
      <c r="AE5" s="1010"/>
      <c r="AF5" s="1010"/>
      <c r="AG5" s="1010"/>
      <c r="AH5" s="1010"/>
      <c r="AI5" s="1010"/>
      <c r="AJ5" s="1010"/>
      <c r="AK5" s="1010"/>
      <c r="AL5" s="1010"/>
    </row>
    <row r="6" spans="1:40" ht="15" customHeight="1">
      <c r="B6" s="645" t="s">
        <v>29</v>
      </c>
      <c r="C6" s="1017" t="s">
        <v>88</v>
      </c>
      <c r="D6" s="1018"/>
      <c r="E6" s="1018"/>
      <c r="F6" s="1018"/>
      <c r="G6" s="1018"/>
      <c r="H6" s="1018"/>
      <c r="I6" s="1019"/>
      <c r="J6" s="1017" t="s">
        <v>89</v>
      </c>
      <c r="K6" s="1018"/>
      <c r="L6" s="1018"/>
      <c r="M6" s="1018"/>
      <c r="N6" s="1018"/>
      <c r="O6" s="1018"/>
      <c r="P6" s="1019"/>
      <c r="Q6" s="1007" t="s">
        <v>90</v>
      </c>
      <c r="R6" s="1008"/>
      <c r="S6" s="1008"/>
      <c r="T6" s="1008"/>
      <c r="U6" s="1008"/>
      <c r="V6" s="1008"/>
      <c r="W6" s="1016"/>
      <c r="X6" s="1007" t="s">
        <v>91</v>
      </c>
      <c r="Y6" s="1008"/>
      <c r="Z6" s="1008"/>
      <c r="AA6" s="1008"/>
      <c r="AB6" s="1008"/>
      <c r="AC6" s="1008"/>
      <c r="AD6" s="1016"/>
      <c r="AE6" s="1007" t="s">
        <v>92</v>
      </c>
      <c r="AF6" s="1008"/>
      <c r="AG6" s="1008"/>
      <c r="AH6" s="1008"/>
      <c r="AI6" s="1008"/>
      <c r="AJ6" s="1008"/>
      <c r="AK6" s="1008"/>
      <c r="AL6" s="1008"/>
    </row>
    <row r="7" spans="1:40" ht="15">
      <c r="A7" s="29"/>
      <c r="B7" s="922" t="s">
        <v>435</v>
      </c>
      <c r="C7" s="1012" t="s">
        <v>95</v>
      </c>
      <c r="D7" s="1013"/>
      <c r="E7" s="1013"/>
      <c r="F7" s="1013"/>
      <c r="G7" s="1014" t="s">
        <v>94</v>
      </c>
      <c r="H7" s="1014"/>
      <c r="I7" s="1015"/>
      <c r="J7" s="1012" t="s">
        <v>95</v>
      </c>
      <c r="K7" s="1013"/>
      <c r="L7" s="1013"/>
      <c r="M7" s="1013"/>
      <c r="N7" s="1014" t="s">
        <v>94</v>
      </c>
      <c r="O7" s="1014"/>
      <c r="P7" s="1015"/>
      <c r="Q7" s="1012" t="s">
        <v>95</v>
      </c>
      <c r="R7" s="1013"/>
      <c r="S7" s="1013"/>
      <c r="T7" s="1013"/>
      <c r="U7" s="1014" t="s">
        <v>94</v>
      </c>
      <c r="V7" s="1014"/>
      <c r="W7" s="1015"/>
      <c r="X7" s="1012" t="s">
        <v>95</v>
      </c>
      <c r="Y7" s="1013"/>
      <c r="Z7" s="1013"/>
      <c r="AA7" s="1013"/>
      <c r="AB7" s="1014" t="s">
        <v>94</v>
      </c>
      <c r="AC7" s="1014"/>
      <c r="AD7" s="1015"/>
      <c r="AE7" s="1012" t="s">
        <v>95</v>
      </c>
      <c r="AF7" s="1013"/>
      <c r="AG7" s="1013"/>
      <c r="AH7" s="1013"/>
      <c r="AI7" s="1014" t="s">
        <v>94</v>
      </c>
      <c r="AJ7" s="1014"/>
      <c r="AK7" s="1014"/>
      <c r="AL7" s="1261"/>
    </row>
    <row r="8" spans="1:40" ht="50.25" customHeight="1">
      <c r="A8" s="29"/>
      <c r="B8" s="922"/>
      <c r="C8" s="165" t="s">
        <v>436</v>
      </c>
      <c r="D8" s="569" t="s">
        <v>437</v>
      </c>
      <c r="E8" s="569" t="s">
        <v>438</v>
      </c>
      <c r="F8" s="165" t="s">
        <v>439</v>
      </c>
      <c r="G8" s="570" t="s">
        <v>437</v>
      </c>
      <c r="H8" s="570" t="s">
        <v>438</v>
      </c>
      <c r="I8" s="472" t="s">
        <v>440</v>
      </c>
      <c r="J8" s="165" t="s">
        <v>436</v>
      </c>
      <c r="K8" s="569" t="s">
        <v>437</v>
      </c>
      <c r="L8" s="569" t="s">
        <v>438</v>
      </c>
      <c r="M8" s="165" t="s">
        <v>439</v>
      </c>
      <c r="N8" s="570" t="s">
        <v>437</v>
      </c>
      <c r="O8" s="570" t="s">
        <v>438</v>
      </c>
      <c r="P8" s="472" t="s">
        <v>440</v>
      </c>
      <c r="Q8" s="165" t="s">
        <v>436</v>
      </c>
      <c r="R8" s="569" t="s">
        <v>437</v>
      </c>
      <c r="S8" s="569" t="s">
        <v>438</v>
      </c>
      <c r="T8" s="165" t="s">
        <v>439</v>
      </c>
      <c r="U8" s="570" t="s">
        <v>437</v>
      </c>
      <c r="V8" s="570" t="s">
        <v>438</v>
      </c>
      <c r="W8" s="472" t="s">
        <v>440</v>
      </c>
      <c r="X8" s="165" t="s">
        <v>436</v>
      </c>
      <c r="Y8" s="569" t="s">
        <v>437</v>
      </c>
      <c r="Z8" s="569" t="s">
        <v>438</v>
      </c>
      <c r="AA8" s="165" t="s">
        <v>439</v>
      </c>
      <c r="AB8" s="570" t="s">
        <v>437</v>
      </c>
      <c r="AC8" s="570" t="s">
        <v>438</v>
      </c>
      <c r="AD8" s="472" t="s">
        <v>440</v>
      </c>
      <c r="AE8" s="165" t="s">
        <v>436</v>
      </c>
      <c r="AF8" s="569" t="s">
        <v>437</v>
      </c>
      <c r="AG8" s="569" t="s">
        <v>438</v>
      </c>
      <c r="AH8" s="165" t="s">
        <v>439</v>
      </c>
      <c r="AI8" s="570" t="s">
        <v>436</v>
      </c>
      <c r="AJ8" s="570" t="s">
        <v>437</v>
      </c>
      <c r="AK8" s="827" t="s">
        <v>438</v>
      </c>
      <c r="AL8" s="494" t="s">
        <v>440</v>
      </c>
    </row>
    <row r="9" spans="1:40" ht="15" customHeight="1">
      <c r="B9" s="427" t="s">
        <v>441</v>
      </c>
      <c r="C9" s="542">
        <v>4419118269.4400005</v>
      </c>
      <c r="D9" s="227">
        <v>616672.40852337901</v>
      </c>
      <c r="E9" s="267">
        <v>1205874.81090997</v>
      </c>
      <c r="F9" s="428">
        <v>412.50326941492898</v>
      </c>
      <c r="G9" s="424">
        <v>620229.89817396551</v>
      </c>
      <c r="H9" s="825">
        <v>1085966.9269709957</v>
      </c>
      <c r="I9" s="429">
        <v>424.90033255962362</v>
      </c>
      <c r="J9" s="543">
        <v>1144458319.0899999</v>
      </c>
      <c r="K9" s="426">
        <v>226407.58748467799</v>
      </c>
      <c r="L9" s="426">
        <v>319500.97093951498</v>
      </c>
      <c r="M9" s="428">
        <v>477.001695315794</v>
      </c>
      <c r="N9" s="424">
        <v>164818.90808566386</v>
      </c>
      <c r="O9" s="825">
        <v>221297.61773740567</v>
      </c>
      <c r="P9" s="429">
        <v>370.14002369128485</v>
      </c>
      <c r="Q9" s="543">
        <v>200625933.74000001</v>
      </c>
      <c r="R9" s="426">
        <v>5199.6952189040603</v>
      </c>
      <c r="S9" s="426">
        <v>4360.4530691482896</v>
      </c>
      <c r="T9" s="428">
        <v>47.651607695153501</v>
      </c>
      <c r="U9" s="424">
        <v>8136.7451857659671</v>
      </c>
      <c r="V9" s="825">
        <v>7099.4415696304686</v>
      </c>
      <c r="W9" s="430">
        <v>69.135719231129698</v>
      </c>
      <c r="X9" s="543">
        <v>27350431.629999999</v>
      </c>
      <c r="Y9" s="426">
        <v>4381.6766652214401</v>
      </c>
      <c r="Z9" s="426">
        <v>3911.22082507499</v>
      </c>
      <c r="AA9" s="428">
        <v>303.20901704528001</v>
      </c>
      <c r="AB9" s="424">
        <v>5418.2425771019043</v>
      </c>
      <c r="AC9" s="825">
        <v>6107.8546425607028</v>
      </c>
      <c r="AD9" s="430">
        <v>425.47078623369521</v>
      </c>
      <c r="AE9" s="543">
        <v>5791552953.9000006</v>
      </c>
      <c r="AF9" s="426">
        <v>852661.36789218255</v>
      </c>
      <c r="AG9" s="426">
        <v>1533647.4557437082</v>
      </c>
      <c r="AH9" s="428">
        <v>412.03263487886494</v>
      </c>
      <c r="AI9" s="1262">
        <v>5306156896.1700001</v>
      </c>
      <c r="AJ9" s="256">
        <v>798603.79402249539</v>
      </c>
      <c r="AK9" s="828">
        <v>1320471.8409205927</v>
      </c>
      <c r="AL9" s="430">
        <v>399.36166163361031</v>
      </c>
      <c r="AN9" s="1260"/>
    </row>
    <row r="10" spans="1:40" ht="15" customHeight="1">
      <c r="B10" s="427" t="s">
        <v>442</v>
      </c>
      <c r="C10" s="542">
        <v>330480875.83999997</v>
      </c>
      <c r="D10" s="269">
        <v>0</v>
      </c>
      <c r="E10" s="269">
        <v>0</v>
      </c>
      <c r="F10" s="428">
        <v>0</v>
      </c>
      <c r="G10" s="425">
        <v>0</v>
      </c>
      <c r="H10" s="826">
        <v>0</v>
      </c>
      <c r="I10" s="430">
        <v>0</v>
      </c>
      <c r="J10" s="543">
        <v>9895512.5999999996</v>
      </c>
      <c r="K10" s="426">
        <v>0</v>
      </c>
      <c r="L10" s="426">
        <v>0</v>
      </c>
      <c r="M10" s="428">
        <v>0</v>
      </c>
      <c r="N10" s="425">
        <v>0</v>
      </c>
      <c r="O10" s="826">
        <v>0</v>
      </c>
      <c r="P10" s="430">
        <v>0</v>
      </c>
      <c r="Q10" s="543">
        <v>1617150.06</v>
      </c>
      <c r="R10" s="426">
        <v>0</v>
      </c>
      <c r="S10" s="426">
        <v>0</v>
      </c>
      <c r="T10" s="428">
        <v>0</v>
      </c>
      <c r="U10" s="425">
        <v>0</v>
      </c>
      <c r="V10" s="826">
        <v>0</v>
      </c>
      <c r="W10" s="430">
        <v>0</v>
      </c>
      <c r="X10" s="543">
        <v>12076163.33</v>
      </c>
      <c r="Y10" s="426">
        <v>0</v>
      </c>
      <c r="Z10" s="426">
        <v>0</v>
      </c>
      <c r="AA10" s="428">
        <v>0</v>
      </c>
      <c r="AB10" s="425">
        <v>0</v>
      </c>
      <c r="AC10" s="826">
        <v>0</v>
      </c>
      <c r="AD10" s="430">
        <v>0</v>
      </c>
      <c r="AE10" s="543">
        <v>354069701.82999998</v>
      </c>
      <c r="AF10" s="426">
        <v>0</v>
      </c>
      <c r="AG10" s="426">
        <v>0</v>
      </c>
      <c r="AH10" s="428">
        <v>0</v>
      </c>
      <c r="AI10" s="1262">
        <v>362129010.64999998</v>
      </c>
      <c r="AJ10" s="261">
        <v>0</v>
      </c>
      <c r="AK10" s="829">
        <v>0</v>
      </c>
      <c r="AL10" s="430">
        <v>0</v>
      </c>
    </row>
    <row r="11" spans="1:40" ht="20.100000000000001" customHeight="1">
      <c r="B11" s="427" t="s">
        <v>443</v>
      </c>
      <c r="C11" s="542">
        <v>180191512.03</v>
      </c>
      <c r="D11" s="269">
        <v>6591.4187778360201</v>
      </c>
      <c r="E11" s="267">
        <v>0</v>
      </c>
      <c r="F11" s="428">
        <v>36.5800736315405</v>
      </c>
      <c r="G11" s="424">
        <v>5047.0554280477527</v>
      </c>
      <c r="H11" s="825">
        <v>0</v>
      </c>
      <c r="I11" s="429">
        <v>17.900236898339784</v>
      </c>
      <c r="J11" s="543">
        <v>46871759.539999999</v>
      </c>
      <c r="K11" s="426">
        <v>903.391108640173</v>
      </c>
      <c r="L11" s="525">
        <v>0</v>
      </c>
      <c r="M11" s="428">
        <v>19.273676036617001</v>
      </c>
      <c r="N11" s="424">
        <v>728.63889408104387</v>
      </c>
      <c r="O11" s="825">
        <v>0</v>
      </c>
      <c r="P11" s="429">
        <v>16.531813139714124</v>
      </c>
      <c r="Q11" s="543">
        <v>20399529.789999999</v>
      </c>
      <c r="R11" s="426">
        <v>304.677305245566</v>
      </c>
      <c r="S11" s="525">
        <v>0</v>
      </c>
      <c r="T11" s="428">
        <v>14.935506277939799</v>
      </c>
      <c r="U11" s="424">
        <v>285.84100494181621</v>
      </c>
      <c r="V11" s="825">
        <v>0</v>
      </c>
      <c r="W11" s="431">
        <v>10.701515051326853</v>
      </c>
      <c r="X11" s="543">
        <v>0</v>
      </c>
      <c r="Y11" s="255">
        <v>0</v>
      </c>
      <c r="Z11" s="525">
        <v>0</v>
      </c>
      <c r="AA11" s="428">
        <v>0</v>
      </c>
      <c r="AB11" s="425">
        <v>0</v>
      </c>
      <c r="AC11" s="826">
        <v>0</v>
      </c>
      <c r="AD11" s="430">
        <v>0</v>
      </c>
      <c r="AE11" s="543">
        <v>247462801.35999998</v>
      </c>
      <c r="AF11" s="426">
        <v>7799.4871917217588</v>
      </c>
      <c r="AG11" s="426">
        <v>0</v>
      </c>
      <c r="AH11" s="428">
        <v>31.517816612668764</v>
      </c>
      <c r="AI11" s="1262">
        <v>184817589.66</v>
      </c>
      <c r="AJ11" s="256">
        <v>6061.5353270706064</v>
      </c>
      <c r="AK11" s="828">
        <v>0</v>
      </c>
      <c r="AL11" s="430">
        <v>17.184147185920285</v>
      </c>
    </row>
    <row r="12" spans="1:40" ht="15" customHeight="1">
      <c r="B12" s="427" t="s">
        <v>444</v>
      </c>
      <c r="C12" s="542">
        <v>1608075.72</v>
      </c>
      <c r="D12" s="227">
        <v>145.533393231318</v>
      </c>
      <c r="E12" s="267">
        <v>0</v>
      </c>
      <c r="F12" s="428">
        <v>90.501579882891605</v>
      </c>
      <c r="G12" s="424">
        <v>161.27091010535423</v>
      </c>
      <c r="H12" s="825">
        <v>0</v>
      </c>
      <c r="I12" s="431">
        <v>98.725706741772697</v>
      </c>
      <c r="J12" s="543">
        <v>1068004.03</v>
      </c>
      <c r="K12" s="426">
        <v>142.44364250842</v>
      </c>
      <c r="L12" s="525">
        <v>0</v>
      </c>
      <c r="M12" s="428">
        <v>133.373693831867</v>
      </c>
      <c r="N12" s="424">
        <v>105.81140965957088</v>
      </c>
      <c r="O12" s="825">
        <v>0</v>
      </c>
      <c r="P12" s="431">
        <v>118.55880228674471</v>
      </c>
      <c r="Q12" s="543">
        <v>87292.22</v>
      </c>
      <c r="R12" s="426">
        <v>10.009567371104101</v>
      </c>
      <c r="S12" s="525">
        <v>0</v>
      </c>
      <c r="T12" s="428">
        <v>114.667348030604</v>
      </c>
      <c r="U12" s="424">
        <v>16.981789033319075</v>
      </c>
      <c r="V12" s="825">
        <v>0</v>
      </c>
      <c r="W12" s="431">
        <v>127.32850745636121</v>
      </c>
      <c r="X12" s="543">
        <v>0</v>
      </c>
      <c r="Y12" s="255">
        <v>0</v>
      </c>
      <c r="Z12" s="525">
        <v>0</v>
      </c>
      <c r="AA12" s="428">
        <v>0</v>
      </c>
      <c r="AB12" s="424">
        <v>0</v>
      </c>
      <c r="AC12" s="825">
        <v>0</v>
      </c>
      <c r="AD12" s="431">
        <v>0</v>
      </c>
      <c r="AE12" s="543">
        <v>2763371.97</v>
      </c>
      <c r="AF12" s="426">
        <v>297.98660311084205</v>
      </c>
      <c r="AG12" s="426">
        <v>0</v>
      </c>
      <c r="AH12" s="428">
        <v>107.83441619364838</v>
      </c>
      <c r="AI12" s="1262">
        <v>4517100.3899999997</v>
      </c>
      <c r="AJ12" s="256">
        <v>284.06410879824438</v>
      </c>
      <c r="AK12" s="828">
        <v>0</v>
      </c>
      <c r="AL12" s="431">
        <v>106.81610366542975</v>
      </c>
    </row>
    <row r="13" spans="1:40" ht="15" customHeight="1">
      <c r="B13" s="427" t="s">
        <v>445</v>
      </c>
      <c r="C13" s="542">
        <v>1018451795.5100002</v>
      </c>
      <c r="D13" s="227" t="s">
        <v>446</v>
      </c>
      <c r="E13" s="267" t="s">
        <v>446</v>
      </c>
      <c r="F13" s="428" t="s">
        <v>446</v>
      </c>
      <c r="G13" s="424" t="s">
        <v>446</v>
      </c>
      <c r="H13" s="825" t="s">
        <v>446</v>
      </c>
      <c r="I13" s="431" t="s">
        <v>446</v>
      </c>
      <c r="J13" s="543">
        <v>92228561.910000324</v>
      </c>
      <c r="K13" s="255" t="s">
        <v>446</v>
      </c>
      <c r="L13" s="525" t="s">
        <v>446</v>
      </c>
      <c r="M13" s="428" t="s">
        <v>446</v>
      </c>
      <c r="N13" s="424" t="s">
        <v>446</v>
      </c>
      <c r="O13" s="825" t="s">
        <v>446</v>
      </c>
      <c r="P13" s="431" t="s">
        <v>446</v>
      </c>
      <c r="Q13" s="543">
        <v>217073304.90999997</v>
      </c>
      <c r="R13" s="255" t="s">
        <v>446</v>
      </c>
      <c r="S13" s="525" t="s">
        <v>446</v>
      </c>
      <c r="T13" s="428" t="s">
        <v>446</v>
      </c>
      <c r="U13" s="424" t="s">
        <v>446</v>
      </c>
      <c r="V13" s="825" t="s">
        <v>446</v>
      </c>
      <c r="W13" s="431" t="s">
        <v>446</v>
      </c>
      <c r="X13" s="543">
        <v>0</v>
      </c>
      <c r="Y13" s="255" t="s">
        <v>446</v>
      </c>
      <c r="Z13" s="525" t="s">
        <v>446</v>
      </c>
      <c r="AA13" s="428" t="s">
        <v>446</v>
      </c>
      <c r="AB13" s="424" t="s">
        <v>446</v>
      </c>
      <c r="AC13" s="825" t="s">
        <v>446</v>
      </c>
      <c r="AD13" s="431" t="s">
        <v>446</v>
      </c>
      <c r="AE13" s="543">
        <v>1327753662.3300004</v>
      </c>
      <c r="AF13" s="255" t="s">
        <v>446</v>
      </c>
      <c r="AG13" s="525" t="s">
        <v>446</v>
      </c>
      <c r="AH13" s="428" t="s">
        <v>446</v>
      </c>
      <c r="AI13" s="1262">
        <v>1123523314.5500004</v>
      </c>
      <c r="AJ13" s="256" t="s">
        <v>446</v>
      </c>
      <c r="AK13" s="828" t="s">
        <v>446</v>
      </c>
      <c r="AL13" s="431" t="s">
        <v>446</v>
      </c>
    </row>
    <row r="14" spans="1:40" ht="15" customHeight="1">
      <c r="B14" s="166"/>
      <c r="C14" s="167"/>
      <c r="D14" s="166"/>
      <c r="E14" s="166"/>
      <c r="F14" s="166"/>
      <c r="G14" s="168"/>
      <c r="H14" s="167"/>
      <c r="I14" s="77"/>
      <c r="J14" s="77"/>
      <c r="K14" s="168"/>
      <c r="L14" s="77"/>
      <c r="M14" s="167"/>
      <c r="N14" s="100"/>
      <c r="O14" s="262"/>
      <c r="P14" s="100"/>
      <c r="Q14" s="100"/>
      <c r="R14" s="263"/>
      <c r="S14" s="262"/>
      <c r="T14" s="100"/>
      <c r="U14" s="100"/>
      <c r="V14" s="100"/>
      <c r="W14" s="167"/>
    </row>
    <row r="15" spans="1:40" ht="15" customHeight="1">
      <c r="B15" s="150" t="s">
        <v>103</v>
      </c>
      <c r="C15" s="1005" t="s">
        <v>447</v>
      </c>
      <c r="D15" s="1005"/>
      <c r="E15" s="1005"/>
      <c r="F15" s="1005"/>
      <c r="G15" s="1005"/>
      <c r="H15" s="1005"/>
      <c r="I15" s="1005"/>
      <c r="J15" s="1005"/>
      <c r="K15" s="1005"/>
      <c r="L15" s="1005"/>
      <c r="M15" s="1005"/>
      <c r="N15" s="1005"/>
      <c r="O15" s="1005"/>
      <c r="P15" s="1005"/>
      <c r="Q15" s="1005"/>
      <c r="R15" s="1005"/>
      <c r="S15" s="1005"/>
      <c r="T15" s="1005"/>
      <c r="U15" s="1005"/>
      <c r="Z15" s="97"/>
    </row>
    <row r="16" spans="1:40" ht="15" customHeight="1">
      <c r="B16" s="150" t="s">
        <v>104</v>
      </c>
      <c r="C16" s="1005" t="s">
        <v>118</v>
      </c>
      <c r="D16" s="1005"/>
      <c r="E16" s="1005"/>
      <c r="F16" s="1005"/>
      <c r="G16" s="1005"/>
      <c r="H16" s="1005"/>
      <c r="I16" s="1005"/>
      <c r="J16" s="1005"/>
      <c r="K16" s="1005"/>
      <c r="L16" s="1005"/>
      <c r="M16" s="1005"/>
      <c r="N16" s="1005"/>
      <c r="O16" s="1005"/>
      <c r="P16" s="1005"/>
      <c r="Q16" s="1005"/>
      <c r="R16" s="1005"/>
      <c r="S16" s="1005"/>
      <c r="T16" s="1005"/>
      <c r="U16" s="1005"/>
    </row>
    <row r="17" spans="1:34" ht="114" customHeight="1">
      <c r="B17" s="150" t="s">
        <v>106</v>
      </c>
      <c r="C17" s="1005" t="s">
        <v>1108</v>
      </c>
      <c r="D17" s="910"/>
      <c r="E17" s="910"/>
      <c r="F17" s="910"/>
      <c r="G17" s="910"/>
      <c r="H17" s="910"/>
      <c r="I17" s="910"/>
      <c r="J17" s="910"/>
      <c r="K17" s="910"/>
      <c r="L17" s="910"/>
      <c r="M17" s="910"/>
      <c r="N17" s="910"/>
      <c r="O17" s="910"/>
      <c r="P17" s="910"/>
      <c r="Q17" s="910"/>
      <c r="R17" s="910"/>
      <c r="S17" s="910"/>
      <c r="T17" s="910"/>
      <c r="U17" s="910"/>
    </row>
    <row r="18" spans="1:34">
      <c r="B18" s="77"/>
      <c r="C18" s="77"/>
      <c r="D18" s="77"/>
      <c r="E18" s="77"/>
      <c r="F18" s="77"/>
      <c r="G18" s="77"/>
      <c r="H18" s="77"/>
      <c r="I18" s="77"/>
      <c r="J18" s="77"/>
      <c r="K18" s="77"/>
      <c r="L18" s="77"/>
      <c r="M18" s="77"/>
      <c r="N18" s="77"/>
      <c r="O18" s="77"/>
      <c r="P18" s="77"/>
      <c r="Q18" s="77"/>
      <c r="R18" s="77"/>
      <c r="S18" s="77"/>
      <c r="T18" s="77"/>
      <c r="U18" s="77"/>
    </row>
    <row r="19" spans="1:34" s="71" customFormat="1" ht="20.100000000000001" customHeight="1">
      <c r="A19" s="77"/>
      <c r="B19" s="1009" t="s">
        <v>66</v>
      </c>
      <c r="C19" s="1010"/>
      <c r="D19" s="1010"/>
      <c r="E19" s="1010"/>
      <c r="F19" s="1010"/>
      <c r="G19" s="1010"/>
      <c r="H19" s="1010"/>
      <c r="I19" s="1010"/>
      <c r="J19" s="1010"/>
      <c r="K19" s="1010"/>
      <c r="L19" s="1010"/>
      <c r="M19" s="1010"/>
      <c r="N19" s="1010"/>
      <c r="O19" s="1010"/>
      <c r="P19" s="1010"/>
      <c r="Q19" s="1010"/>
      <c r="R19" s="1010"/>
      <c r="S19" s="1010"/>
      <c r="T19" s="1010"/>
      <c r="U19" s="1010"/>
      <c r="V19" s="1010"/>
      <c r="W19" s="1010"/>
      <c r="X19" s="1010"/>
      <c r="Y19" s="1010"/>
      <c r="Z19" s="1010"/>
      <c r="AA19" s="1010"/>
      <c r="AB19" s="1010"/>
      <c r="AC19" s="1010"/>
      <c r="AD19" s="1010"/>
      <c r="AE19" s="1010"/>
      <c r="AF19" s="1010"/>
    </row>
    <row r="20" spans="1:34" ht="15" customHeight="1">
      <c r="B20" s="645" t="s">
        <v>29</v>
      </c>
      <c r="C20" s="923" t="s">
        <v>88</v>
      </c>
      <c r="D20" s="919"/>
      <c r="E20" s="919"/>
      <c r="F20" s="919"/>
      <c r="G20" s="920"/>
      <c r="H20" s="923" t="s">
        <v>89</v>
      </c>
      <c r="I20" s="919"/>
      <c r="J20" s="919"/>
      <c r="K20" s="919"/>
      <c r="L20" s="919"/>
      <c r="M20" s="919" t="s">
        <v>90</v>
      </c>
      <c r="N20" s="919"/>
      <c r="O20" s="919"/>
      <c r="P20" s="919"/>
      <c r="Q20" s="919"/>
      <c r="R20" s="1018" t="s">
        <v>91</v>
      </c>
      <c r="S20" s="1018"/>
      <c r="T20" s="1018"/>
      <c r="U20" s="1018"/>
      <c r="V20" s="1018"/>
      <c r="W20" s="1018" t="s">
        <v>448</v>
      </c>
      <c r="X20" s="1018"/>
      <c r="Y20" s="1018"/>
      <c r="Z20" s="1018"/>
      <c r="AA20" s="1018"/>
      <c r="AB20" s="1011" t="s">
        <v>449</v>
      </c>
      <c r="AC20" s="1011"/>
      <c r="AD20" s="1011"/>
      <c r="AE20" s="1011"/>
      <c r="AF20" s="1011"/>
    </row>
    <row r="21" spans="1:34" s="200" customFormat="1" ht="47.25">
      <c r="A21" s="77"/>
      <c r="B21" s="645" t="s">
        <v>450</v>
      </c>
      <c r="C21" s="165" t="s">
        <v>436</v>
      </c>
      <c r="D21" s="569" t="s">
        <v>437</v>
      </c>
      <c r="E21" s="569" t="s">
        <v>438</v>
      </c>
      <c r="F21" s="165" t="s">
        <v>439</v>
      </c>
      <c r="G21" s="165" t="s">
        <v>451</v>
      </c>
      <c r="H21" s="169" t="s">
        <v>452</v>
      </c>
      <c r="I21" s="569" t="s">
        <v>437</v>
      </c>
      <c r="J21" s="569" t="s">
        <v>438</v>
      </c>
      <c r="K21" s="165" t="s">
        <v>439</v>
      </c>
      <c r="L21" s="169" t="s">
        <v>451</v>
      </c>
      <c r="M21" s="170" t="s">
        <v>452</v>
      </c>
      <c r="N21" s="569" t="s">
        <v>437</v>
      </c>
      <c r="O21" s="569" t="s">
        <v>438</v>
      </c>
      <c r="P21" s="165" t="s">
        <v>439</v>
      </c>
      <c r="Q21" s="435" t="s">
        <v>451</v>
      </c>
      <c r="R21" s="432" t="s">
        <v>452</v>
      </c>
      <c r="S21" s="569" t="s">
        <v>437</v>
      </c>
      <c r="T21" s="569" t="s">
        <v>438</v>
      </c>
      <c r="U21" s="165" t="s">
        <v>439</v>
      </c>
      <c r="V21" s="172" t="s">
        <v>451</v>
      </c>
      <c r="W21" s="171" t="s">
        <v>452</v>
      </c>
      <c r="X21" s="569" t="s">
        <v>437</v>
      </c>
      <c r="Y21" s="569" t="s">
        <v>438</v>
      </c>
      <c r="Z21" s="165" t="s">
        <v>439</v>
      </c>
      <c r="AA21" s="173" t="s">
        <v>451</v>
      </c>
      <c r="AB21" s="174" t="s">
        <v>452</v>
      </c>
      <c r="AC21" s="570" t="s">
        <v>437</v>
      </c>
      <c r="AD21" s="570" t="s">
        <v>438</v>
      </c>
      <c r="AE21" s="174" t="s">
        <v>439</v>
      </c>
      <c r="AF21" s="175" t="s">
        <v>451</v>
      </c>
    </row>
    <row r="22" spans="1:34" ht="15" customHeight="1">
      <c r="B22" s="362" t="s">
        <v>453</v>
      </c>
      <c r="C22" s="542">
        <v>549302120.10000002</v>
      </c>
      <c r="D22" s="264">
        <v>190814.56</v>
      </c>
      <c r="E22" s="264">
        <v>88887.4</v>
      </c>
      <c r="F22" s="227">
        <v>509.2</v>
      </c>
      <c r="G22" s="372">
        <v>4.41</v>
      </c>
      <c r="H22" s="542">
        <v>312329681.89999998</v>
      </c>
      <c r="I22" s="264">
        <v>138733.01999999999</v>
      </c>
      <c r="J22" s="264">
        <v>59688.2</v>
      </c>
      <c r="K22" s="227">
        <v>635.29</v>
      </c>
      <c r="L22" s="372">
        <v>4.0199999999999996</v>
      </c>
      <c r="M22" s="543">
        <v>15039648.300000001</v>
      </c>
      <c r="N22" s="271">
        <v>1043.54</v>
      </c>
      <c r="O22" s="271">
        <v>465.8</v>
      </c>
      <c r="P22" s="227">
        <v>100.36</v>
      </c>
      <c r="Q22" s="372">
        <v>4.1500000000000004</v>
      </c>
      <c r="R22" s="543">
        <v>2466756.4</v>
      </c>
      <c r="S22" s="271">
        <v>1951.23</v>
      </c>
      <c r="T22" s="271">
        <v>562.20000000000005</v>
      </c>
      <c r="U22" s="227">
        <v>1018.9</v>
      </c>
      <c r="V22" s="372">
        <v>4</v>
      </c>
      <c r="W22" s="543">
        <v>879138206.70000005</v>
      </c>
      <c r="X22" s="526">
        <v>332542.34999999998</v>
      </c>
      <c r="Y22" s="526">
        <v>149603.59999999998</v>
      </c>
      <c r="Z22" s="227">
        <v>548.42999999999995</v>
      </c>
      <c r="AA22" s="372">
        <v>4.2699999999999996</v>
      </c>
      <c r="AB22" s="229">
        <v>842.18525717999989</v>
      </c>
      <c r="AC22" s="229">
        <v>306006.73000217724</v>
      </c>
      <c r="AD22" s="227">
        <v>155746.85181094444</v>
      </c>
      <c r="AE22" s="265">
        <v>548.28029566709836</v>
      </c>
      <c r="AF22" s="369">
        <v>4.4637578445481196</v>
      </c>
      <c r="AG22" s="100"/>
      <c r="AH22" s="823"/>
    </row>
    <row r="23" spans="1:34" ht="15" customHeight="1">
      <c r="B23" s="362" t="s">
        <v>454</v>
      </c>
      <c r="C23" s="542">
        <v>13827436.1</v>
      </c>
      <c r="D23" s="264">
        <v>3813.17</v>
      </c>
      <c r="E23" s="264">
        <v>1904.3</v>
      </c>
      <c r="F23" s="227">
        <v>413.49</v>
      </c>
      <c r="G23" s="372">
        <v>4.08</v>
      </c>
      <c r="H23" s="542">
        <v>2179514.6</v>
      </c>
      <c r="I23" s="264">
        <v>821.81</v>
      </c>
      <c r="J23" s="264">
        <v>328.2</v>
      </c>
      <c r="K23" s="255">
        <v>527.65</v>
      </c>
      <c r="L23" s="372">
        <v>4.53</v>
      </c>
      <c r="M23" s="543">
        <v>425531.9</v>
      </c>
      <c r="N23" s="271">
        <v>26.02</v>
      </c>
      <c r="O23" s="271">
        <v>31</v>
      </c>
      <c r="P23" s="227">
        <v>133.91</v>
      </c>
      <c r="Q23" s="372">
        <v>4.7</v>
      </c>
      <c r="R23" s="543">
        <v>0</v>
      </c>
      <c r="S23" s="271">
        <v>0</v>
      </c>
      <c r="T23" s="271">
        <v>0</v>
      </c>
      <c r="U23" s="177">
        <v>0</v>
      </c>
      <c r="V23" s="437">
        <v>0</v>
      </c>
      <c r="W23" s="543">
        <v>16432482.6</v>
      </c>
      <c r="X23" s="526">
        <v>4661</v>
      </c>
      <c r="Y23" s="526">
        <v>2263.5</v>
      </c>
      <c r="Z23" s="258">
        <v>421.39</v>
      </c>
      <c r="AA23" s="372">
        <v>4.16</v>
      </c>
      <c r="AB23" s="229">
        <v>17.071071480000001</v>
      </c>
      <c r="AC23" s="229">
        <v>6065.7825643147917</v>
      </c>
      <c r="AD23" s="227">
        <v>2698.2258956665564</v>
      </c>
      <c r="AE23" s="265">
        <v>513.38361919748388</v>
      </c>
      <c r="AF23" s="369">
        <v>4.1960675722037335</v>
      </c>
      <c r="AG23" s="100"/>
      <c r="AH23" s="824"/>
    </row>
    <row r="24" spans="1:34" ht="15" customHeight="1">
      <c r="B24" s="362" t="s">
        <v>455</v>
      </c>
      <c r="C24" s="542">
        <v>1031520541.9</v>
      </c>
      <c r="D24" s="264">
        <v>247379.29</v>
      </c>
      <c r="E24" s="264">
        <v>586953.19999999995</v>
      </c>
      <c r="F24" s="227">
        <v>808.84</v>
      </c>
      <c r="G24" s="372">
        <v>4.2300000000000004</v>
      </c>
      <c r="H24" s="542">
        <v>268041187.19999999</v>
      </c>
      <c r="I24" s="264">
        <v>67083.55</v>
      </c>
      <c r="J24" s="264">
        <v>208407.7</v>
      </c>
      <c r="K24" s="255">
        <v>1027.79</v>
      </c>
      <c r="L24" s="372">
        <v>4.1399999999999997</v>
      </c>
      <c r="M24" s="543">
        <v>48506566</v>
      </c>
      <c r="N24" s="271">
        <v>1144.06</v>
      </c>
      <c r="O24" s="271">
        <v>2367.1</v>
      </c>
      <c r="P24" s="258">
        <v>72.39</v>
      </c>
      <c r="Q24" s="372">
        <v>4.04</v>
      </c>
      <c r="R24" s="543">
        <v>5558525</v>
      </c>
      <c r="S24" s="271">
        <v>1777.94</v>
      </c>
      <c r="T24" s="271">
        <v>1938.4</v>
      </c>
      <c r="U24" s="258">
        <v>668.59</v>
      </c>
      <c r="V24" s="372">
        <v>4.25</v>
      </c>
      <c r="W24" s="543">
        <v>1353626820.0999999</v>
      </c>
      <c r="X24" s="526">
        <v>317384.84000000003</v>
      </c>
      <c r="Y24" s="526">
        <v>799666.39999999991</v>
      </c>
      <c r="Z24" s="258">
        <v>825.23</v>
      </c>
      <c r="AA24" s="372">
        <v>4.21</v>
      </c>
      <c r="AB24" s="229">
        <v>1255.4920863799998</v>
      </c>
      <c r="AC24" s="229">
        <v>269241.69230586343</v>
      </c>
      <c r="AD24" s="227">
        <v>661947.19352839363</v>
      </c>
      <c r="AE24" s="265">
        <v>741.69235786995944</v>
      </c>
      <c r="AF24" s="369">
        <v>4.3009070754235363</v>
      </c>
      <c r="AG24" s="100"/>
      <c r="AH24" s="824"/>
    </row>
    <row r="25" spans="1:34" ht="15" customHeight="1">
      <c r="B25" s="362" t="s">
        <v>456</v>
      </c>
      <c r="C25" s="542">
        <v>19202854.399999999</v>
      </c>
      <c r="D25" s="264">
        <v>17533.240000000002</v>
      </c>
      <c r="E25" s="264">
        <v>3147.6</v>
      </c>
      <c r="F25" s="227">
        <v>1076.97</v>
      </c>
      <c r="G25" s="372">
        <v>4.5</v>
      </c>
      <c r="H25" s="542">
        <v>7361309.0999999996</v>
      </c>
      <c r="I25" s="264">
        <v>2857.74</v>
      </c>
      <c r="J25" s="264">
        <v>549.20000000000005</v>
      </c>
      <c r="K25" s="255">
        <v>462.81</v>
      </c>
      <c r="L25" s="372">
        <v>4.91</v>
      </c>
      <c r="M25" s="543">
        <v>1759251.7</v>
      </c>
      <c r="N25" s="271">
        <v>2015.92</v>
      </c>
      <c r="O25" s="271">
        <v>261.60000000000002</v>
      </c>
      <c r="P25" s="258">
        <v>1294.6099999999999</v>
      </c>
      <c r="Q25" s="372">
        <v>4.99</v>
      </c>
      <c r="R25" s="543">
        <v>0</v>
      </c>
      <c r="S25" s="271">
        <v>0</v>
      </c>
      <c r="T25" s="271">
        <v>0</v>
      </c>
      <c r="U25" s="177">
        <v>0</v>
      </c>
      <c r="V25" s="437">
        <v>0</v>
      </c>
      <c r="W25" s="543">
        <v>28323415.199999996</v>
      </c>
      <c r="X25" s="526">
        <v>22406.9</v>
      </c>
      <c r="Y25" s="526">
        <v>3958.4</v>
      </c>
      <c r="Z25" s="258">
        <v>930.87</v>
      </c>
      <c r="AA25" s="372">
        <v>4.6399999999999997</v>
      </c>
      <c r="AB25" s="229">
        <v>29.050063340000005</v>
      </c>
      <c r="AC25" s="229">
        <v>59148.049124747973</v>
      </c>
      <c r="AD25" s="227">
        <v>7859.2442894914384</v>
      </c>
      <c r="AE25" s="265">
        <v>2306.6143653454565</v>
      </c>
      <c r="AF25" s="369">
        <v>4.6477758585155637</v>
      </c>
      <c r="AG25" s="100"/>
      <c r="AH25" s="824"/>
    </row>
    <row r="26" spans="1:34" ht="15" customHeight="1">
      <c r="B26" s="362" t="s">
        <v>457</v>
      </c>
      <c r="C26" s="542">
        <v>29183863.399999999</v>
      </c>
      <c r="D26" s="264">
        <v>18549.48</v>
      </c>
      <c r="E26" s="264">
        <v>8940.7000000000007</v>
      </c>
      <c r="F26" s="227">
        <v>941.97</v>
      </c>
      <c r="G26" s="372">
        <v>4.22</v>
      </c>
      <c r="H26" s="542">
        <v>1532915.1</v>
      </c>
      <c r="I26" s="264">
        <v>626.69000000000005</v>
      </c>
      <c r="J26" s="264">
        <v>829.2</v>
      </c>
      <c r="K26" s="255">
        <v>949.76</v>
      </c>
      <c r="L26" s="372">
        <v>4</v>
      </c>
      <c r="M26" s="543">
        <v>1379875.7</v>
      </c>
      <c r="N26" s="271">
        <v>53.54</v>
      </c>
      <c r="O26" s="271">
        <v>12.5</v>
      </c>
      <c r="P26" s="258">
        <v>47.86</v>
      </c>
      <c r="Q26" s="372">
        <v>4</v>
      </c>
      <c r="R26" s="543">
        <v>0</v>
      </c>
      <c r="S26" s="271">
        <v>0</v>
      </c>
      <c r="T26" s="271">
        <v>0</v>
      </c>
      <c r="U26" s="177">
        <v>0</v>
      </c>
      <c r="V26" s="437">
        <v>0</v>
      </c>
      <c r="W26" s="543">
        <v>32096654.199999999</v>
      </c>
      <c r="X26" s="526">
        <v>19229.71</v>
      </c>
      <c r="Y26" s="526">
        <v>9782.4000000000015</v>
      </c>
      <c r="Z26" s="258">
        <v>903.9</v>
      </c>
      <c r="AA26" s="372">
        <v>4.2</v>
      </c>
      <c r="AB26" s="229">
        <v>38.210845899999995</v>
      </c>
      <c r="AC26" s="229">
        <v>18821.61384456325</v>
      </c>
      <c r="AD26" s="227">
        <v>11807.790062485787</v>
      </c>
      <c r="AE26" s="265">
        <v>801.58926570764652</v>
      </c>
      <c r="AF26" s="369">
        <v>4.1720595832190153</v>
      </c>
      <c r="AG26" s="100"/>
      <c r="AH26" s="824"/>
    </row>
    <row r="27" spans="1:34" ht="15" customHeight="1">
      <c r="B27" s="362" t="s">
        <v>458</v>
      </c>
      <c r="C27" s="542">
        <v>472278133.80000001</v>
      </c>
      <c r="D27" s="264">
        <v>26752.43</v>
      </c>
      <c r="E27" s="264">
        <v>279418.40000000002</v>
      </c>
      <c r="F27" s="227">
        <v>648.29</v>
      </c>
      <c r="G27" s="372">
        <v>4.29</v>
      </c>
      <c r="H27" s="542">
        <v>38748659.399999999</v>
      </c>
      <c r="I27" s="264">
        <v>1510.65</v>
      </c>
      <c r="J27" s="264">
        <v>16132.5</v>
      </c>
      <c r="K27" s="255">
        <v>455.32</v>
      </c>
      <c r="L27" s="372">
        <v>4.6100000000000003</v>
      </c>
      <c r="M27" s="543">
        <v>6415444.7999999998</v>
      </c>
      <c r="N27" s="271">
        <v>4.7699999999999996</v>
      </c>
      <c r="O27" s="271">
        <v>224</v>
      </c>
      <c r="P27" s="258">
        <v>35.67</v>
      </c>
      <c r="Q27" s="372">
        <v>4</v>
      </c>
      <c r="R27" s="543">
        <v>3488374.4</v>
      </c>
      <c r="S27" s="271">
        <v>165.19</v>
      </c>
      <c r="T27" s="271">
        <v>557.79999999999995</v>
      </c>
      <c r="U27" s="258">
        <v>207.25</v>
      </c>
      <c r="V27" s="372">
        <v>4</v>
      </c>
      <c r="W27" s="543">
        <v>520930612.39999998</v>
      </c>
      <c r="X27" s="526">
        <v>28433.040000000001</v>
      </c>
      <c r="Y27" s="526">
        <v>296332.7</v>
      </c>
      <c r="Z27" s="258">
        <v>623.42999999999995</v>
      </c>
      <c r="AA27" s="372">
        <v>4.3099999999999996</v>
      </c>
      <c r="AB27" s="229">
        <v>448.55568740000001</v>
      </c>
      <c r="AC27" s="229">
        <v>24585.152848626298</v>
      </c>
      <c r="AD27" s="227">
        <v>236943.32868597127</v>
      </c>
      <c r="AE27" s="265">
        <v>583.04573742118066</v>
      </c>
      <c r="AF27" s="369">
        <v>4.3582610100241483</v>
      </c>
      <c r="AG27" s="100"/>
      <c r="AH27" s="824"/>
    </row>
    <row r="28" spans="1:34" ht="15" customHeight="1">
      <c r="B28" s="362" t="s">
        <v>459</v>
      </c>
      <c r="C28" s="542">
        <v>1360611268.7</v>
      </c>
      <c r="D28" s="264">
        <v>57095.05</v>
      </c>
      <c r="E28" s="264">
        <v>85119.8</v>
      </c>
      <c r="F28" s="227">
        <v>104.52</v>
      </c>
      <c r="G28" s="372">
        <v>4.21</v>
      </c>
      <c r="H28" s="542">
        <v>310355975.39999998</v>
      </c>
      <c r="I28" s="264">
        <v>11265.9</v>
      </c>
      <c r="J28" s="264">
        <v>9739.2000000000007</v>
      </c>
      <c r="K28" s="255">
        <v>67.680000000000007</v>
      </c>
      <c r="L28" s="372">
        <v>4.22</v>
      </c>
      <c r="M28" s="543">
        <v>71802096.299999997</v>
      </c>
      <c r="N28" s="271">
        <v>731.88</v>
      </c>
      <c r="O28" s="271">
        <v>272</v>
      </c>
      <c r="P28" s="258">
        <v>13.98</v>
      </c>
      <c r="Q28" s="372">
        <v>4.04</v>
      </c>
      <c r="R28" s="543">
        <v>10042514.5</v>
      </c>
      <c r="S28" s="271">
        <v>62.42</v>
      </c>
      <c r="T28" s="271">
        <v>109.6</v>
      </c>
      <c r="U28" s="258">
        <v>17.13</v>
      </c>
      <c r="V28" s="372">
        <v>4</v>
      </c>
      <c r="W28" s="543">
        <v>1752811854.9000001</v>
      </c>
      <c r="X28" s="526">
        <v>69155.25</v>
      </c>
      <c r="Y28" s="526">
        <v>95240.6</v>
      </c>
      <c r="Z28" s="258">
        <v>93.79</v>
      </c>
      <c r="AA28" s="372">
        <v>4.2</v>
      </c>
      <c r="AB28" s="229">
        <v>1592.9141427399998</v>
      </c>
      <c r="AC28" s="229">
        <v>63655.050097409352</v>
      </c>
      <c r="AD28" s="227">
        <v>84309.871658556222</v>
      </c>
      <c r="AE28" s="265">
        <v>92.889451970994799</v>
      </c>
      <c r="AF28" s="369">
        <v>4.2505109731611777</v>
      </c>
      <c r="AG28" s="100"/>
      <c r="AH28" s="824"/>
    </row>
    <row r="29" spans="1:34" ht="15" customHeight="1">
      <c r="B29" s="362" t="s">
        <v>460</v>
      </c>
      <c r="C29" s="542">
        <v>241681817.09999999</v>
      </c>
      <c r="D29" s="264">
        <v>30802.97</v>
      </c>
      <c r="E29" s="264">
        <v>58355.6</v>
      </c>
      <c r="F29" s="227">
        <v>368.91</v>
      </c>
      <c r="G29" s="372">
        <v>4.2300000000000004</v>
      </c>
      <c r="H29" s="542">
        <v>58906535.799999997</v>
      </c>
      <c r="I29" s="264">
        <v>993.29</v>
      </c>
      <c r="J29" s="264">
        <v>13103</v>
      </c>
      <c r="K29" s="255">
        <v>239.3</v>
      </c>
      <c r="L29" s="372">
        <v>4.1100000000000003</v>
      </c>
      <c r="M29" s="543">
        <v>8315203.7999999998</v>
      </c>
      <c r="N29" s="271">
        <v>36.950000000000003</v>
      </c>
      <c r="O29" s="271">
        <v>152.5</v>
      </c>
      <c r="P29" s="258">
        <v>22.79</v>
      </c>
      <c r="Q29" s="372">
        <v>4.01</v>
      </c>
      <c r="R29" s="543">
        <v>176973.1</v>
      </c>
      <c r="S29" s="271">
        <v>10.039999999999999</v>
      </c>
      <c r="T29" s="271">
        <v>41.1</v>
      </c>
      <c r="U29" s="258">
        <v>288.89</v>
      </c>
      <c r="V29" s="372">
        <v>4</v>
      </c>
      <c r="W29" s="543">
        <v>309080529.80000001</v>
      </c>
      <c r="X29" s="526">
        <v>31843.25</v>
      </c>
      <c r="Y29" s="526">
        <v>71652.2</v>
      </c>
      <c r="Z29" s="258">
        <v>334.85</v>
      </c>
      <c r="AA29" s="372">
        <v>4.2</v>
      </c>
      <c r="AB29" s="229">
        <v>291.87125084000002</v>
      </c>
      <c r="AC29" s="229">
        <v>25851.772033628036</v>
      </c>
      <c r="AD29" s="227">
        <v>60063.350631484725</v>
      </c>
      <c r="AE29" s="265">
        <v>294.35966172704798</v>
      </c>
      <c r="AF29" s="369">
        <v>4.3357570121687701</v>
      </c>
      <c r="AG29" s="100"/>
      <c r="AH29" s="824"/>
    </row>
    <row r="30" spans="1:34" ht="15" customHeight="1">
      <c r="B30" s="362" t="s">
        <v>461</v>
      </c>
      <c r="C30" s="542">
        <v>180165560.40000001</v>
      </c>
      <c r="D30" s="264">
        <v>3738.62</v>
      </c>
      <c r="E30" s="264">
        <v>23030.3</v>
      </c>
      <c r="F30" s="227">
        <v>148.58000000000001</v>
      </c>
      <c r="G30" s="372">
        <v>4.34</v>
      </c>
      <c r="H30" s="542">
        <v>17995102.399999999</v>
      </c>
      <c r="I30" s="264">
        <v>92.76</v>
      </c>
      <c r="J30" s="264">
        <v>525.79999999999995</v>
      </c>
      <c r="K30" s="255">
        <v>34.369999999999997</v>
      </c>
      <c r="L30" s="372">
        <v>4.74</v>
      </c>
      <c r="M30" s="543">
        <v>3929564.9</v>
      </c>
      <c r="N30" s="271">
        <v>7.44</v>
      </c>
      <c r="O30" s="271">
        <v>51.9</v>
      </c>
      <c r="P30" s="258">
        <v>15.11</v>
      </c>
      <c r="Q30" s="372">
        <v>4.01</v>
      </c>
      <c r="R30" s="543">
        <v>0</v>
      </c>
      <c r="S30" s="271">
        <v>0</v>
      </c>
      <c r="T30" s="271">
        <v>0</v>
      </c>
      <c r="U30" s="103">
        <v>0</v>
      </c>
      <c r="V30" s="437">
        <v>0</v>
      </c>
      <c r="W30" s="543">
        <v>202090227.69999999</v>
      </c>
      <c r="X30" s="526">
        <v>3838.8199999999997</v>
      </c>
      <c r="Y30" s="526">
        <v>23608</v>
      </c>
      <c r="Z30" s="258">
        <v>135.81</v>
      </c>
      <c r="AA30" s="372">
        <v>4.37</v>
      </c>
      <c r="AB30" s="229">
        <v>189.65504662000001</v>
      </c>
      <c r="AC30" s="229">
        <v>4045.6899870894704</v>
      </c>
      <c r="AD30" s="227">
        <v>24492.671872345065</v>
      </c>
      <c r="AE30" s="265">
        <v>150.47509870177655</v>
      </c>
      <c r="AF30" s="369">
        <v>4.3652972202675571</v>
      </c>
      <c r="AG30" s="100"/>
      <c r="AH30" s="824"/>
    </row>
    <row r="31" spans="1:34" ht="15" customHeight="1">
      <c r="B31" s="362" t="s">
        <v>462</v>
      </c>
      <c r="C31" s="542">
        <v>81101148.799999997</v>
      </c>
      <c r="D31" s="264">
        <v>3452.39</v>
      </c>
      <c r="E31" s="264">
        <v>12548.1</v>
      </c>
      <c r="F31" s="227">
        <v>197.29</v>
      </c>
      <c r="G31" s="372">
        <v>4.32</v>
      </c>
      <c r="H31" s="542">
        <v>7220248.7000000002</v>
      </c>
      <c r="I31" s="264">
        <v>193.01</v>
      </c>
      <c r="J31" s="264">
        <v>785.9</v>
      </c>
      <c r="K31" s="255">
        <v>135.59</v>
      </c>
      <c r="L31" s="372">
        <v>4.0999999999999996</v>
      </c>
      <c r="M31" s="543">
        <v>2503102.7999999998</v>
      </c>
      <c r="N31" s="271">
        <v>9.48</v>
      </c>
      <c r="O31" s="271">
        <v>30.5</v>
      </c>
      <c r="P31" s="258">
        <v>15.96</v>
      </c>
      <c r="Q31" s="372">
        <v>4</v>
      </c>
      <c r="R31" s="543">
        <v>0</v>
      </c>
      <c r="S31" s="271">
        <v>20.37</v>
      </c>
      <c r="T31" s="271">
        <v>24.4</v>
      </c>
      <c r="U31" s="258">
        <v>0</v>
      </c>
      <c r="V31" s="372">
        <v>0</v>
      </c>
      <c r="W31" s="543">
        <v>90824500.299999997</v>
      </c>
      <c r="X31" s="526">
        <v>3675.25</v>
      </c>
      <c r="Y31" s="526">
        <v>13388.9</v>
      </c>
      <c r="Z31" s="258">
        <v>187.88</v>
      </c>
      <c r="AA31" s="372">
        <v>4.29</v>
      </c>
      <c r="AB31" s="229">
        <v>76.529251960000011</v>
      </c>
      <c r="AC31" s="229">
        <v>3529.8257998562567</v>
      </c>
      <c r="AD31" s="227">
        <v>12648.166376251411</v>
      </c>
      <c r="AE31" s="265">
        <v>211.39618853929889</v>
      </c>
      <c r="AF31" s="369">
        <v>4.4283567092375904</v>
      </c>
      <c r="AG31" s="100"/>
      <c r="AH31" s="824"/>
    </row>
    <row r="32" spans="1:34" ht="15" customHeight="1">
      <c r="B32" s="362" t="s">
        <v>463</v>
      </c>
      <c r="C32" s="542">
        <v>17209861.5</v>
      </c>
      <c r="D32" s="264">
        <v>255.8</v>
      </c>
      <c r="E32" s="264">
        <v>830.7</v>
      </c>
      <c r="F32" s="227">
        <v>63.13</v>
      </c>
      <c r="G32" s="372">
        <v>4.47</v>
      </c>
      <c r="H32" s="542">
        <v>6314232.2999999998</v>
      </c>
      <c r="I32" s="264">
        <v>51.03</v>
      </c>
      <c r="J32" s="264">
        <v>194.4</v>
      </c>
      <c r="K32" s="255">
        <v>38.869999999999997</v>
      </c>
      <c r="L32" s="372">
        <v>4.01</v>
      </c>
      <c r="M32" s="543">
        <v>172103.8</v>
      </c>
      <c r="N32" s="271">
        <v>0.08</v>
      </c>
      <c r="O32" s="271">
        <v>0.5</v>
      </c>
      <c r="P32" s="258">
        <v>3.18</v>
      </c>
      <c r="Q32" s="372">
        <v>4</v>
      </c>
      <c r="R32" s="543">
        <v>0</v>
      </c>
      <c r="S32" s="271">
        <v>0</v>
      </c>
      <c r="T32" s="271">
        <v>0</v>
      </c>
      <c r="U32" s="177">
        <v>0</v>
      </c>
      <c r="V32" s="437">
        <v>0</v>
      </c>
      <c r="W32" s="543">
        <v>23696197.600000001</v>
      </c>
      <c r="X32" s="526">
        <v>306.91000000000003</v>
      </c>
      <c r="Y32" s="526">
        <v>1025.6000000000001</v>
      </c>
      <c r="Z32" s="258">
        <v>56.23</v>
      </c>
      <c r="AA32" s="372">
        <v>4.34</v>
      </c>
      <c r="AB32" s="229">
        <v>20.5650087</v>
      </c>
      <c r="AC32" s="229">
        <v>294.9042981104044</v>
      </c>
      <c r="AD32" s="227">
        <v>1063.379650363026</v>
      </c>
      <c r="AE32" s="265">
        <v>66.048304101783856</v>
      </c>
      <c r="AF32" s="369">
        <v>4.2483357850463737</v>
      </c>
      <c r="AG32" s="100"/>
      <c r="AH32" s="824"/>
    </row>
    <row r="33" spans="2:35" ht="15" customHeight="1">
      <c r="B33" s="362" t="s">
        <v>464</v>
      </c>
      <c r="C33" s="542">
        <v>152328801.30000001</v>
      </c>
      <c r="D33" s="264">
        <v>1491.65</v>
      </c>
      <c r="E33" s="264">
        <v>4118.2</v>
      </c>
      <c r="F33" s="227">
        <v>36.83</v>
      </c>
      <c r="G33" s="372">
        <v>4.41</v>
      </c>
      <c r="H33" s="542">
        <v>60416755.399999999</v>
      </c>
      <c r="I33" s="264">
        <v>650.28</v>
      </c>
      <c r="J33" s="264">
        <v>1124.5</v>
      </c>
      <c r="K33" s="255">
        <v>29.38</v>
      </c>
      <c r="L33" s="372">
        <v>4.55</v>
      </c>
      <c r="M33" s="543">
        <v>4121150.2</v>
      </c>
      <c r="N33" s="271">
        <v>23.81</v>
      </c>
      <c r="O33" s="271">
        <v>28.3</v>
      </c>
      <c r="P33" s="258">
        <v>12.64</v>
      </c>
      <c r="Q33" s="372">
        <v>4.3099999999999996</v>
      </c>
      <c r="R33" s="543">
        <v>1533179.2</v>
      </c>
      <c r="S33" s="271">
        <v>95.43</v>
      </c>
      <c r="T33" s="271">
        <v>167.7</v>
      </c>
      <c r="U33" s="258">
        <v>171.61</v>
      </c>
      <c r="V33" s="372">
        <v>4</v>
      </c>
      <c r="W33" s="543">
        <v>218399886.10000002</v>
      </c>
      <c r="X33" s="526">
        <v>2261.17</v>
      </c>
      <c r="Y33" s="526">
        <v>5438.7</v>
      </c>
      <c r="Z33" s="258">
        <v>35.26</v>
      </c>
      <c r="AA33" s="372">
        <v>4.45</v>
      </c>
      <c r="AB33" s="229">
        <v>183.05151129000001</v>
      </c>
      <c r="AC33" s="229">
        <v>2095.09792832419</v>
      </c>
      <c r="AD33" s="227">
        <v>5125.8179676397976</v>
      </c>
      <c r="AE33" s="265">
        <v>39.447453042462058</v>
      </c>
      <c r="AF33" s="369">
        <v>4.517144965058649</v>
      </c>
      <c r="AG33" s="100"/>
      <c r="AH33" s="824"/>
    </row>
    <row r="34" spans="2:35" ht="15" customHeight="1">
      <c r="B34" s="362" t="s">
        <v>465</v>
      </c>
      <c r="C34" s="542">
        <v>95049968.400000006</v>
      </c>
      <c r="D34" s="264">
        <v>5003.6899999999996</v>
      </c>
      <c r="E34" s="264">
        <v>21712.5</v>
      </c>
      <c r="F34" s="227">
        <v>281.08</v>
      </c>
      <c r="G34" s="372">
        <v>4.29</v>
      </c>
      <c r="H34" s="542">
        <v>9102312.9000000004</v>
      </c>
      <c r="I34" s="264">
        <v>304.32</v>
      </c>
      <c r="J34" s="264">
        <v>1720.1</v>
      </c>
      <c r="K34" s="255">
        <v>222.4</v>
      </c>
      <c r="L34" s="372">
        <v>4.1900000000000004</v>
      </c>
      <c r="M34" s="543">
        <v>5041813.8</v>
      </c>
      <c r="N34" s="271">
        <v>27.91</v>
      </c>
      <c r="O34" s="271">
        <v>58.9</v>
      </c>
      <c r="P34" s="258">
        <v>17.22</v>
      </c>
      <c r="Q34" s="372">
        <v>4.07</v>
      </c>
      <c r="R34" s="543">
        <v>1959922.1</v>
      </c>
      <c r="S34" s="271">
        <v>161.59</v>
      </c>
      <c r="T34" s="271">
        <v>193.7</v>
      </c>
      <c r="U34" s="177">
        <v>181.27</v>
      </c>
      <c r="V34" s="437">
        <v>4</v>
      </c>
      <c r="W34" s="543">
        <v>111154017.2</v>
      </c>
      <c r="X34" s="526">
        <v>5497.5099999999993</v>
      </c>
      <c r="Y34" s="526">
        <v>23685.200000000001</v>
      </c>
      <c r="Z34" s="258">
        <v>262.54000000000002</v>
      </c>
      <c r="AA34" s="372">
        <v>4.26</v>
      </c>
      <c r="AB34" s="229">
        <v>93.804395909999997</v>
      </c>
      <c r="AC34" s="229">
        <v>4585.1080100994277</v>
      </c>
      <c r="AD34" s="227">
        <v>19355.012771945905</v>
      </c>
      <c r="AE34" s="265">
        <v>255.21320775856307</v>
      </c>
      <c r="AF34" s="369">
        <v>4.3462737744312605</v>
      </c>
      <c r="AG34" s="100"/>
      <c r="AH34" s="824"/>
    </row>
    <row r="35" spans="2:35" ht="15" customHeight="1">
      <c r="B35" s="362" t="s">
        <v>466</v>
      </c>
      <c r="C35" s="542">
        <v>84829785.799999997</v>
      </c>
      <c r="D35" s="264">
        <v>6219.8</v>
      </c>
      <c r="E35" s="264">
        <v>18123.8</v>
      </c>
      <c r="F35" s="227">
        <v>286.97000000000003</v>
      </c>
      <c r="G35" s="372">
        <v>4.26</v>
      </c>
      <c r="H35" s="542">
        <v>7427160</v>
      </c>
      <c r="I35" s="264">
        <v>190.77</v>
      </c>
      <c r="J35" s="264">
        <v>977.1</v>
      </c>
      <c r="K35" s="255">
        <v>157.24</v>
      </c>
      <c r="L35" s="372">
        <v>4.53</v>
      </c>
      <c r="M35" s="543">
        <v>3529939.5</v>
      </c>
      <c r="N35" s="271">
        <v>23.89</v>
      </c>
      <c r="O35" s="271">
        <v>51.7</v>
      </c>
      <c r="P35" s="258">
        <v>21.4</v>
      </c>
      <c r="Q35" s="372">
        <v>4</v>
      </c>
      <c r="R35" s="543">
        <v>1115768.3</v>
      </c>
      <c r="S35" s="271">
        <v>82.4</v>
      </c>
      <c r="T35" s="271">
        <v>98.8</v>
      </c>
      <c r="U35" s="258">
        <v>162.37</v>
      </c>
      <c r="V35" s="372">
        <v>4</v>
      </c>
      <c r="W35" s="543">
        <v>96902653.599999994</v>
      </c>
      <c r="X35" s="526">
        <v>6516.8600000000006</v>
      </c>
      <c r="Y35" s="526">
        <v>19251.399999999998</v>
      </c>
      <c r="Z35" s="258">
        <v>265.92</v>
      </c>
      <c r="AA35" s="372">
        <v>4.2699999999999996</v>
      </c>
      <c r="AB35" s="229">
        <v>82.529003410000001</v>
      </c>
      <c r="AC35" s="229">
        <v>6064.7912054514572</v>
      </c>
      <c r="AD35" s="227">
        <v>18056.347655530735</v>
      </c>
      <c r="AE35" s="265">
        <v>292.27468967666522</v>
      </c>
      <c r="AF35" s="369">
        <v>4.3114750981820933</v>
      </c>
      <c r="AG35" s="100"/>
      <c r="AH35" s="824"/>
    </row>
    <row r="36" spans="2:35" ht="15" customHeight="1">
      <c r="B36" s="362" t="s">
        <v>467</v>
      </c>
      <c r="C36" s="542">
        <v>356392.3</v>
      </c>
      <c r="D36" s="264">
        <v>10.71</v>
      </c>
      <c r="E36" s="264">
        <v>45.8</v>
      </c>
      <c r="F36" s="227">
        <v>158.56</v>
      </c>
      <c r="G36" s="372">
        <v>4.05</v>
      </c>
      <c r="H36" s="542">
        <v>16579.599999999999</v>
      </c>
      <c r="I36" s="264">
        <v>0.83</v>
      </c>
      <c r="J36" s="264">
        <v>4.3</v>
      </c>
      <c r="K36" s="255">
        <v>307.69</v>
      </c>
      <c r="L36" s="372">
        <v>5</v>
      </c>
      <c r="M36" s="543">
        <v>0</v>
      </c>
      <c r="N36" s="271">
        <v>0</v>
      </c>
      <c r="O36" s="271">
        <v>0</v>
      </c>
      <c r="P36" s="178">
        <v>0</v>
      </c>
      <c r="Q36" s="436">
        <v>0</v>
      </c>
      <c r="R36" s="543">
        <v>0</v>
      </c>
      <c r="S36" s="271">
        <v>0</v>
      </c>
      <c r="T36" s="271">
        <v>0</v>
      </c>
      <c r="U36" s="177">
        <v>0</v>
      </c>
      <c r="V36" s="437">
        <v>0</v>
      </c>
      <c r="W36" s="543">
        <v>372971.89999999997</v>
      </c>
      <c r="X36" s="526">
        <v>11.540000000000001</v>
      </c>
      <c r="Y36" s="526">
        <v>50.099999999999994</v>
      </c>
      <c r="Z36" s="258">
        <v>165.19</v>
      </c>
      <c r="AA36" s="372">
        <v>4.09</v>
      </c>
      <c r="AB36" s="229">
        <v>0.50179907999999995</v>
      </c>
      <c r="AC36" s="229">
        <v>24.79940108276989</v>
      </c>
      <c r="AD36" s="227">
        <v>115.19909450462013</v>
      </c>
      <c r="AE36" s="265">
        <v>278.99312925681335</v>
      </c>
      <c r="AF36" s="369">
        <v>4.0479355801130605</v>
      </c>
      <c r="AG36" s="100"/>
      <c r="AH36" s="824"/>
    </row>
    <row r="37" spans="2:35" ht="15" customHeight="1">
      <c r="B37" s="362" t="s">
        <v>468</v>
      </c>
      <c r="C37" s="542">
        <v>19558561</v>
      </c>
      <c r="D37" s="264">
        <v>499.91</v>
      </c>
      <c r="E37" s="264">
        <v>1582.1</v>
      </c>
      <c r="F37" s="227">
        <v>106.45</v>
      </c>
      <c r="G37" s="372">
        <v>4.29</v>
      </c>
      <c r="H37" s="542">
        <v>11180094.9</v>
      </c>
      <c r="I37" s="264">
        <v>201.85</v>
      </c>
      <c r="J37" s="264">
        <v>608</v>
      </c>
      <c r="K37" s="255">
        <v>72.44</v>
      </c>
      <c r="L37" s="372">
        <v>4.34</v>
      </c>
      <c r="M37" s="543">
        <v>16430094.300000001</v>
      </c>
      <c r="N37" s="271">
        <v>16.72</v>
      </c>
      <c r="O37" s="271">
        <v>128.9</v>
      </c>
      <c r="P37" s="258">
        <v>8.86</v>
      </c>
      <c r="Q37" s="372">
        <v>4.04</v>
      </c>
      <c r="R37" s="543">
        <v>208602.9</v>
      </c>
      <c r="S37" s="271">
        <v>2.54</v>
      </c>
      <c r="T37" s="271">
        <v>6.2</v>
      </c>
      <c r="U37" s="258">
        <v>41.94</v>
      </c>
      <c r="V37" s="372">
        <v>4</v>
      </c>
      <c r="W37" s="543">
        <v>47377353.100000001</v>
      </c>
      <c r="X37" s="526">
        <v>721.02</v>
      </c>
      <c r="Y37" s="526">
        <v>2325.1999999999998</v>
      </c>
      <c r="Z37" s="258">
        <v>64.3</v>
      </c>
      <c r="AA37" s="372">
        <v>4.21</v>
      </c>
      <c r="AB37" s="229">
        <v>47.319266729999995</v>
      </c>
      <c r="AC37" s="229">
        <v>589.34751786638401</v>
      </c>
      <c r="AD37" s="227">
        <v>2103.5514678678787</v>
      </c>
      <c r="AE37" s="265">
        <v>56.909144452717996</v>
      </c>
      <c r="AF37" s="369">
        <v>4.307041194930199</v>
      </c>
      <c r="AG37" s="100"/>
      <c r="AH37" s="824"/>
    </row>
    <row r="38" spans="2:35" ht="15" customHeight="1">
      <c r="B38" s="362" t="s">
        <v>469</v>
      </c>
      <c r="C38" s="542">
        <v>39846427</v>
      </c>
      <c r="D38" s="264">
        <v>1407.35</v>
      </c>
      <c r="E38" s="264">
        <v>7327</v>
      </c>
      <c r="F38" s="227">
        <v>219.2</v>
      </c>
      <c r="G38" s="372">
        <v>4.33</v>
      </c>
      <c r="H38" s="542">
        <v>24000267.5</v>
      </c>
      <c r="I38" s="264">
        <v>776.66</v>
      </c>
      <c r="J38" s="264">
        <v>4648</v>
      </c>
      <c r="K38" s="255">
        <v>226.02</v>
      </c>
      <c r="L38" s="372">
        <v>4.45</v>
      </c>
      <c r="M38" s="543">
        <v>7476449.7000000002</v>
      </c>
      <c r="N38" s="271">
        <v>29.99</v>
      </c>
      <c r="O38" s="271">
        <v>172.1</v>
      </c>
      <c r="P38" s="258">
        <v>27.03</v>
      </c>
      <c r="Q38" s="372">
        <v>4.09</v>
      </c>
      <c r="R38" s="543">
        <v>0</v>
      </c>
      <c r="S38" s="271">
        <v>0</v>
      </c>
      <c r="T38" s="271">
        <v>0</v>
      </c>
      <c r="U38" s="177">
        <v>0</v>
      </c>
      <c r="V38" s="437">
        <v>0</v>
      </c>
      <c r="W38" s="543">
        <v>71323144.200000003</v>
      </c>
      <c r="X38" s="526">
        <v>2214</v>
      </c>
      <c r="Y38" s="526">
        <v>12147.1</v>
      </c>
      <c r="Z38" s="258">
        <v>201.35</v>
      </c>
      <c r="AA38" s="372">
        <v>4.34</v>
      </c>
      <c r="AB38" s="229">
        <v>68.074144029999999</v>
      </c>
      <c r="AC38" s="229">
        <v>2112.2246298257155</v>
      </c>
      <c r="AD38" s="227">
        <v>12295.124138477915</v>
      </c>
      <c r="AE38" s="265">
        <v>211.64201142146379</v>
      </c>
      <c r="AF38" s="369">
        <v>4.4691351070962559</v>
      </c>
      <c r="AG38" s="100"/>
      <c r="AH38" s="824"/>
    </row>
    <row r="39" spans="2:35" ht="15" customHeight="1">
      <c r="B39" s="362" t="s">
        <v>470</v>
      </c>
      <c r="C39" s="542">
        <v>12747383.9</v>
      </c>
      <c r="D39" s="264">
        <v>1012.97</v>
      </c>
      <c r="E39" s="264">
        <v>1502.6</v>
      </c>
      <c r="F39" s="227">
        <v>197.34</v>
      </c>
      <c r="G39" s="372">
        <v>4.2699999999999996</v>
      </c>
      <c r="H39" s="542">
        <v>823034.2</v>
      </c>
      <c r="I39" s="264">
        <v>35.61</v>
      </c>
      <c r="J39" s="264">
        <v>97.6</v>
      </c>
      <c r="K39" s="255">
        <v>161.82</v>
      </c>
      <c r="L39" s="372">
        <v>4.8</v>
      </c>
      <c r="M39" s="543">
        <v>191758</v>
      </c>
      <c r="N39" s="271">
        <v>1.19</v>
      </c>
      <c r="O39" s="271">
        <v>13.9</v>
      </c>
      <c r="P39" s="258">
        <v>78.52</v>
      </c>
      <c r="Q39" s="372">
        <v>4.63</v>
      </c>
      <c r="R39" s="543">
        <v>0</v>
      </c>
      <c r="S39" s="271">
        <v>0</v>
      </c>
      <c r="T39" s="271">
        <v>0</v>
      </c>
      <c r="U39" s="177">
        <v>0</v>
      </c>
      <c r="V39" s="437">
        <v>0</v>
      </c>
      <c r="W39" s="543">
        <v>13762176.1</v>
      </c>
      <c r="X39" s="526">
        <v>1049.77</v>
      </c>
      <c r="Y39" s="526">
        <v>1614.1</v>
      </c>
      <c r="Z39" s="258">
        <v>193.56</v>
      </c>
      <c r="AA39" s="372">
        <v>4.3099999999999996</v>
      </c>
      <c r="AB39" s="229">
        <v>11.371871540000001</v>
      </c>
      <c r="AC39" s="229">
        <v>1009.0513721512546</v>
      </c>
      <c r="AD39" s="227">
        <v>1503.8966021399604</v>
      </c>
      <c r="AE39" s="265">
        <v>220.97927904409084</v>
      </c>
      <c r="AF39" s="369">
        <v>4.2181728936413929</v>
      </c>
      <c r="AG39" s="100"/>
      <c r="AH39" s="824"/>
    </row>
    <row r="40" spans="2:35" ht="15" customHeight="1">
      <c r="B40" s="362" t="s">
        <v>471</v>
      </c>
      <c r="C40" s="542">
        <v>18316343.600000001</v>
      </c>
      <c r="D40" s="264">
        <v>839.34</v>
      </c>
      <c r="E40" s="264">
        <v>2326.4</v>
      </c>
      <c r="F40" s="227">
        <v>172.84</v>
      </c>
      <c r="G40" s="372">
        <v>4.38</v>
      </c>
      <c r="H40" s="542">
        <v>506752.7</v>
      </c>
      <c r="I40" s="264">
        <v>17.82</v>
      </c>
      <c r="J40" s="264">
        <v>38.200000000000003</v>
      </c>
      <c r="K40" s="255">
        <v>110.49</v>
      </c>
      <c r="L40" s="372">
        <v>4.3099999999999996</v>
      </c>
      <c r="M40" s="543">
        <v>3586338.2</v>
      </c>
      <c r="N40" s="271">
        <v>2.52</v>
      </c>
      <c r="O40" s="271">
        <v>37.299999999999997</v>
      </c>
      <c r="P40" s="258">
        <v>11.1</v>
      </c>
      <c r="Q40" s="372">
        <v>4</v>
      </c>
      <c r="R40" s="543">
        <v>799815.8</v>
      </c>
      <c r="S40" s="271">
        <v>52.51</v>
      </c>
      <c r="T40" s="271">
        <v>211.4</v>
      </c>
      <c r="U40" s="258">
        <v>330.02</v>
      </c>
      <c r="V40" s="372">
        <v>5</v>
      </c>
      <c r="W40" s="543">
        <v>23209250.300000001</v>
      </c>
      <c r="X40" s="526">
        <v>912.19</v>
      </c>
      <c r="Y40" s="526">
        <v>2613.3000000000002</v>
      </c>
      <c r="Z40" s="258">
        <v>151.9</v>
      </c>
      <c r="AA40" s="372">
        <v>4.34</v>
      </c>
      <c r="AB40" s="229">
        <v>17.393317510000003</v>
      </c>
      <c r="AC40" s="229">
        <v>877.11105131031161</v>
      </c>
      <c r="AD40" s="227">
        <v>2336.8167605332733</v>
      </c>
      <c r="AE40" s="265">
        <v>184.77945969742632</v>
      </c>
      <c r="AF40" s="369">
        <v>4.2927819524407678</v>
      </c>
      <c r="AG40" s="100"/>
      <c r="AH40" s="824"/>
    </row>
    <row r="41" spans="2:35" ht="15" customHeight="1">
      <c r="B41" s="362" t="s">
        <v>472</v>
      </c>
      <c r="C41" s="542">
        <v>0</v>
      </c>
      <c r="D41" s="264">
        <v>0</v>
      </c>
      <c r="E41" s="264">
        <v>0</v>
      </c>
      <c r="F41" s="227">
        <v>0</v>
      </c>
      <c r="G41" s="372">
        <v>0</v>
      </c>
      <c r="H41" s="542">
        <v>0</v>
      </c>
      <c r="I41" s="264">
        <v>0</v>
      </c>
      <c r="J41" s="264">
        <v>0</v>
      </c>
      <c r="K41" s="270">
        <v>0</v>
      </c>
      <c r="L41" s="433">
        <v>0</v>
      </c>
      <c r="M41" s="543">
        <v>0</v>
      </c>
      <c r="N41" s="527">
        <v>0</v>
      </c>
      <c r="O41" s="527">
        <v>0</v>
      </c>
      <c r="P41" s="178">
        <v>0</v>
      </c>
      <c r="Q41" s="436">
        <v>0</v>
      </c>
      <c r="R41" s="543">
        <v>0</v>
      </c>
      <c r="S41" s="527">
        <v>0</v>
      </c>
      <c r="T41" s="527">
        <v>0</v>
      </c>
      <c r="U41" s="528">
        <v>0</v>
      </c>
      <c r="V41" s="437">
        <v>0</v>
      </c>
      <c r="W41" s="543">
        <v>0</v>
      </c>
      <c r="X41" s="526">
        <v>0</v>
      </c>
      <c r="Y41" s="526">
        <v>0</v>
      </c>
      <c r="Z41" s="258">
        <v>0</v>
      </c>
      <c r="AA41" s="372">
        <v>0</v>
      </c>
      <c r="AB41" s="229">
        <v>1.187413E-2</v>
      </c>
      <c r="AC41" s="229">
        <v>0</v>
      </c>
      <c r="AD41" s="229">
        <v>0</v>
      </c>
      <c r="AE41" s="831">
        <v>0</v>
      </c>
      <c r="AF41" s="369">
        <v>4</v>
      </c>
      <c r="AG41" s="100"/>
      <c r="AH41" s="824"/>
    </row>
    <row r="42" spans="2:35" ht="15" customHeight="1">
      <c r="B42" s="362" t="s">
        <v>473</v>
      </c>
      <c r="C42" s="544">
        <v>0</v>
      </c>
      <c r="D42" s="266">
        <v>0</v>
      </c>
      <c r="E42" s="529">
        <v>0</v>
      </c>
      <c r="F42" s="227">
        <v>0</v>
      </c>
      <c r="G42" s="530">
        <v>0</v>
      </c>
      <c r="H42" s="546">
        <v>0</v>
      </c>
      <c r="I42" s="257">
        <v>0</v>
      </c>
      <c r="J42" s="531">
        <v>0</v>
      </c>
      <c r="K42" s="270">
        <v>0</v>
      </c>
      <c r="L42" s="433">
        <v>0</v>
      </c>
      <c r="M42" s="543">
        <v>0</v>
      </c>
      <c r="N42" s="527">
        <v>0</v>
      </c>
      <c r="O42" s="527">
        <v>0</v>
      </c>
      <c r="P42" s="178">
        <v>0</v>
      </c>
      <c r="Q42" s="436">
        <v>0</v>
      </c>
      <c r="R42" s="543">
        <v>0</v>
      </c>
      <c r="S42" s="527">
        <v>0</v>
      </c>
      <c r="T42" s="527">
        <v>0</v>
      </c>
      <c r="U42" s="528">
        <v>0</v>
      </c>
      <c r="V42" s="437">
        <v>0</v>
      </c>
      <c r="W42" s="543">
        <v>0</v>
      </c>
      <c r="X42" s="526">
        <v>0</v>
      </c>
      <c r="Y42" s="526">
        <v>0</v>
      </c>
      <c r="Z42" s="176">
        <v>0</v>
      </c>
      <c r="AA42" s="437">
        <v>0</v>
      </c>
      <c r="AB42" s="230">
        <v>0</v>
      </c>
      <c r="AC42" s="532">
        <v>0</v>
      </c>
      <c r="AD42" s="532">
        <v>0</v>
      </c>
      <c r="AE42" s="533">
        <v>0</v>
      </c>
      <c r="AF42" s="534">
        <v>0</v>
      </c>
      <c r="AG42" s="100"/>
      <c r="AH42" s="824"/>
    </row>
    <row r="43" spans="2:35" ht="15" customHeight="1">
      <c r="B43" s="362" t="s">
        <v>474</v>
      </c>
      <c r="C43" s="544">
        <v>0</v>
      </c>
      <c r="D43" s="266">
        <v>0</v>
      </c>
      <c r="E43" s="529">
        <v>0</v>
      </c>
      <c r="F43" s="227">
        <v>0</v>
      </c>
      <c r="G43" s="530">
        <v>0</v>
      </c>
      <c r="H43" s="546">
        <v>0</v>
      </c>
      <c r="I43" s="257">
        <v>0</v>
      </c>
      <c r="J43" s="531">
        <v>0</v>
      </c>
      <c r="K43" s="270">
        <v>0</v>
      </c>
      <c r="L43" s="433">
        <v>0</v>
      </c>
      <c r="M43" s="543">
        <v>0</v>
      </c>
      <c r="N43" s="527">
        <v>0</v>
      </c>
      <c r="O43" s="527">
        <v>0</v>
      </c>
      <c r="P43" s="178">
        <v>0</v>
      </c>
      <c r="Q43" s="436">
        <v>0</v>
      </c>
      <c r="R43" s="543">
        <v>0</v>
      </c>
      <c r="S43" s="527">
        <v>0</v>
      </c>
      <c r="T43" s="527">
        <v>0</v>
      </c>
      <c r="U43" s="528">
        <v>0</v>
      </c>
      <c r="V43" s="437">
        <v>0</v>
      </c>
      <c r="W43" s="543">
        <v>0</v>
      </c>
      <c r="X43" s="526">
        <v>0</v>
      </c>
      <c r="Y43" s="526">
        <v>0</v>
      </c>
      <c r="Z43" s="176">
        <v>0</v>
      </c>
      <c r="AA43" s="437">
        <v>0</v>
      </c>
      <c r="AB43" s="230">
        <v>0</v>
      </c>
      <c r="AC43" s="532">
        <v>0</v>
      </c>
      <c r="AD43" s="532">
        <v>0</v>
      </c>
      <c r="AE43" s="533">
        <v>0</v>
      </c>
      <c r="AF43" s="534">
        <v>0</v>
      </c>
      <c r="AG43" s="100"/>
      <c r="AH43" s="824"/>
    </row>
    <row r="44" spans="2:35" ht="15" customHeight="1">
      <c r="B44" s="363" t="s">
        <v>92</v>
      </c>
      <c r="C44" s="545">
        <v>4419118269.500001</v>
      </c>
      <c r="D44" s="535">
        <v>616672.41999999993</v>
      </c>
      <c r="E44" s="536">
        <v>1205874.5000000002</v>
      </c>
      <c r="F44" s="536">
        <v>412.42</v>
      </c>
      <c r="G44" s="537">
        <v>4.2699999999999996</v>
      </c>
      <c r="H44" s="545">
        <v>1144458319.1000001</v>
      </c>
      <c r="I44" s="538">
        <v>226407.59</v>
      </c>
      <c r="J44" s="538">
        <v>319501.09999999998</v>
      </c>
      <c r="K44" s="538">
        <v>477</v>
      </c>
      <c r="L44" s="537">
        <v>4.1900000000000004</v>
      </c>
      <c r="M44" s="547">
        <v>200625933.70000002</v>
      </c>
      <c r="N44" s="539">
        <v>5199.71</v>
      </c>
      <c r="O44" s="539">
        <v>4360.5</v>
      </c>
      <c r="P44" s="535">
        <v>47.65</v>
      </c>
      <c r="Q44" s="540">
        <v>4.0599999999999996</v>
      </c>
      <c r="R44" s="547">
        <v>27350431.700000003</v>
      </c>
      <c r="S44" s="539">
        <v>4381.66</v>
      </c>
      <c r="T44" s="539">
        <v>3911.3</v>
      </c>
      <c r="U44" s="541">
        <v>303.20999999999998</v>
      </c>
      <c r="V44" s="537">
        <v>4.08</v>
      </c>
      <c r="W44" s="547">
        <v>5791552954.0000019</v>
      </c>
      <c r="X44" s="538">
        <v>852661.38</v>
      </c>
      <c r="Y44" s="538">
        <v>1533647.4000000001</v>
      </c>
      <c r="Z44" s="541">
        <v>412.03</v>
      </c>
      <c r="AA44" s="537">
        <v>4.25</v>
      </c>
      <c r="AB44" s="753">
        <v>5306.1568961699986</v>
      </c>
      <c r="AC44" s="268">
        <v>798603.79402249795</v>
      </c>
      <c r="AD44" s="268">
        <f>SUM(AD22:AD43)</f>
        <v>1320471.8409205936</v>
      </c>
      <c r="AE44" s="438">
        <v>399.36166163361031</v>
      </c>
      <c r="AF44" s="434">
        <v>4.3333712224485499</v>
      </c>
      <c r="AG44" s="100"/>
      <c r="AH44" s="824"/>
      <c r="AI44" s="96"/>
    </row>
    <row r="45" spans="2:35" ht="15" customHeight="1">
      <c r="B45" s="156"/>
      <c r="C45" s="112"/>
      <c r="D45" s="112"/>
      <c r="E45" s="112"/>
      <c r="F45" s="77"/>
      <c r="G45" s="112"/>
      <c r="H45" s="112"/>
      <c r="I45" s="112"/>
      <c r="J45" s="77"/>
      <c r="K45" s="112"/>
      <c r="L45" s="112"/>
      <c r="M45" s="112"/>
      <c r="N45" s="77"/>
      <c r="O45" s="112"/>
      <c r="P45" s="112"/>
      <c r="Q45" s="112"/>
      <c r="R45" s="77"/>
      <c r="S45" s="112"/>
      <c r="T45" s="112"/>
      <c r="U45" s="112"/>
      <c r="W45" s="439"/>
      <c r="X45" s="440"/>
      <c r="Y45" s="29"/>
      <c r="Z45" s="29"/>
    </row>
    <row r="46" spans="2:35" ht="15" customHeight="1">
      <c r="B46" s="150" t="s">
        <v>103</v>
      </c>
      <c r="C46" s="959" t="s">
        <v>447</v>
      </c>
      <c r="D46" s="959"/>
      <c r="E46" s="959"/>
      <c r="F46" s="959"/>
      <c r="G46" s="959"/>
      <c r="H46" s="959"/>
      <c r="I46" s="959"/>
      <c r="J46" s="959"/>
      <c r="K46" s="959"/>
      <c r="L46" s="959"/>
      <c r="M46" s="959"/>
      <c r="N46" s="959"/>
      <c r="O46" s="959"/>
      <c r="P46" s="959"/>
      <c r="Q46" s="959"/>
      <c r="R46" s="959"/>
      <c r="S46" s="959"/>
      <c r="T46" s="959"/>
      <c r="U46" s="959"/>
      <c r="V46" s="959"/>
      <c r="W46" s="959"/>
      <c r="Y46" s="96"/>
    </row>
    <row r="47" spans="2:35" ht="15" customHeight="1">
      <c r="B47" s="150" t="s">
        <v>104</v>
      </c>
      <c r="C47" s="959" t="s">
        <v>118</v>
      </c>
      <c r="D47" s="959"/>
      <c r="E47" s="959"/>
      <c r="F47" s="959"/>
      <c r="G47" s="959"/>
      <c r="H47" s="959"/>
      <c r="I47" s="959"/>
      <c r="J47" s="959"/>
      <c r="K47" s="959"/>
      <c r="L47" s="959"/>
      <c r="M47" s="959"/>
      <c r="N47" s="959"/>
      <c r="O47" s="959"/>
      <c r="P47" s="959"/>
      <c r="Q47" s="959"/>
      <c r="R47" s="959"/>
      <c r="S47" s="959"/>
      <c r="T47" s="959"/>
      <c r="U47" s="959"/>
      <c r="V47" s="959"/>
      <c r="W47" s="959"/>
    </row>
    <row r="48" spans="2:35" ht="75.599999999999994" customHeight="1">
      <c r="B48" s="150" t="s">
        <v>106</v>
      </c>
      <c r="C48" s="910" t="s">
        <v>475</v>
      </c>
      <c r="D48" s="910"/>
      <c r="E48" s="910"/>
      <c r="F48" s="910"/>
      <c r="G48" s="910"/>
      <c r="H48" s="910"/>
      <c r="I48" s="910"/>
      <c r="J48" s="910"/>
      <c r="K48" s="910"/>
      <c r="L48" s="910"/>
      <c r="M48" s="910"/>
      <c r="N48" s="910"/>
      <c r="O48" s="910"/>
      <c r="P48" s="910"/>
      <c r="Q48" s="910"/>
      <c r="R48" s="910"/>
      <c r="S48" s="910"/>
      <c r="T48" s="910"/>
      <c r="U48" s="910"/>
      <c r="V48" s="910"/>
      <c r="W48" s="910"/>
    </row>
    <row r="50" ht="15" customHeight="1"/>
  </sheetData>
  <mergeCells count="30">
    <mergeCell ref="AI7:AL7"/>
    <mergeCell ref="C6:I6"/>
    <mergeCell ref="C47:W47"/>
    <mergeCell ref="C48:W48"/>
    <mergeCell ref="C16:U16"/>
    <mergeCell ref="C17:U17"/>
    <mergeCell ref="C7:F7"/>
    <mergeCell ref="B7:B8"/>
    <mergeCell ref="C46:W46"/>
    <mergeCell ref="C20:G20"/>
    <mergeCell ref="H20:L20"/>
    <mergeCell ref="M20:Q20"/>
    <mergeCell ref="R20:V20"/>
    <mergeCell ref="W20:AA20"/>
    <mergeCell ref="G7:I7"/>
    <mergeCell ref="AE6:AL6"/>
    <mergeCell ref="B5:AL5"/>
    <mergeCell ref="AB20:AF20"/>
    <mergeCell ref="B19:AF19"/>
    <mergeCell ref="X7:AA7"/>
    <mergeCell ref="AB7:AD7"/>
    <mergeCell ref="X6:AD6"/>
    <mergeCell ref="AE7:AH7"/>
    <mergeCell ref="N7:P7"/>
    <mergeCell ref="J7:M7"/>
    <mergeCell ref="J6:P6"/>
    <mergeCell ref="Q6:W6"/>
    <mergeCell ref="U7:W7"/>
    <mergeCell ref="Q7:T7"/>
    <mergeCell ref="C15:U15"/>
  </mergeCells>
  <hyperlinks>
    <hyperlink ref="A1" location="'0_Content'!B6" display="Back to content" xr:uid="{13C486A2-A9F4-430F-A326-75939886C1A3}"/>
    <hyperlink ref="A2" location="'0.1_Index'!B3" display="Index" xr:uid="{9D0081E6-49C4-4B8F-9472-2141B31DE053}"/>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9bc93dd-a276-47de-9fc5-51b577eb2aa5" xsi:nil="true"/>
    <lcf76f155ced4ddcb4097134ff3c332f xmlns="2dcd983f-eec3-4cea-aebe-2282367d89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2FFC18D19F484786B055D3F4936C3A" ma:contentTypeVersion="19" ma:contentTypeDescription="Create a new document." ma:contentTypeScope="" ma:versionID="ad0250c4b3ef355ae53efd8c4332ffc6">
  <xsd:schema xmlns:xsd="http://www.w3.org/2001/XMLSchema" xmlns:xs="http://www.w3.org/2001/XMLSchema" xmlns:p="http://schemas.microsoft.com/office/2006/metadata/properties" xmlns:ns2="2dcd983f-eec3-4cea-aebe-2282367d89af" xmlns:ns3="b9bc93dd-a276-47de-9fc5-51b577eb2aa5" targetNamespace="http://schemas.microsoft.com/office/2006/metadata/properties" ma:root="true" ma:fieldsID="fa1562367cb756c41de570fd5416855c" ns2:_="" ns3:_="">
    <xsd:import namespace="2dcd983f-eec3-4cea-aebe-2282367d89af"/>
    <xsd:import namespace="b9bc93dd-a276-47de-9fc5-51b577eb2a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lcf76f155ced4ddcb4097134ff3c332f" minOccurs="0"/>
                <xsd:element ref="ns3:TaxCatchAll"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d983f-eec3-4cea-aebe-2282367d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2fcb50-084e-4c01-8191-b6079ee59a96" ma:termSetId="09814cd3-568e-fe90-9814-8d621ff8fb84" ma:anchorId="fba54fb3-c3e1-fe81-a776-ca4b69148c4d" ma:open="true" ma:isKeyword="false">
      <xsd:complexType>
        <xsd:sequence>
          <xsd:element ref="pc:Terms" minOccurs="0" maxOccurs="1"/>
        </xsd:sequence>
      </xsd:complexType>
    </xsd:element>
    <xsd:element name="MediaServiceBillingMetadata" ma:index="24" nillable="true" ma:displayName="MediaServiceBillingMetadata" ma:hidden="true" ma:internalName="MediaServiceBillingMetadata"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bc93dd-a276-47de-9fc5-51b577eb2a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6c28a9c-8354-4f6d-b637-36129abbf886}" ma:internalName="TaxCatchAll" ma:showField="CatchAllData" ma:web="b9bc93dd-a276-47de-9fc5-51b577eb2a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5E8C5C-943B-447A-A98F-4C5AE0BC7145}">
  <ds:schemaRefs>
    <ds:schemaRef ds:uri="http://schemas.microsoft.com/sharepoint/v3/contenttype/forms"/>
  </ds:schemaRefs>
</ds:datastoreItem>
</file>

<file path=customXml/itemProps2.xml><?xml version="1.0" encoding="utf-8"?>
<ds:datastoreItem xmlns:ds="http://schemas.openxmlformats.org/officeDocument/2006/customXml" ds:itemID="{C8389B62-5913-4AF9-A3EA-B30BB4796F0B}">
  <ds:schemaRefs>
    <ds:schemaRef ds:uri="http://www.w3.org/XML/1998/namespace"/>
    <ds:schemaRef ds:uri="http://schemas.microsoft.com/office/infopath/2007/PartnerControls"/>
    <ds:schemaRef ds:uri="http://schemas.openxmlformats.org/package/2006/metadata/core-properties"/>
    <ds:schemaRef ds:uri="b9bc93dd-a276-47de-9fc5-51b577eb2aa5"/>
    <ds:schemaRef ds:uri="http://purl.org/dc/elements/1.1/"/>
    <ds:schemaRef ds:uri="http://purl.org/dc/dcmitype/"/>
    <ds:schemaRef ds:uri="http://schemas.microsoft.com/office/2006/documentManagement/types"/>
    <ds:schemaRef ds:uri="http://schemas.microsoft.com/office/2006/metadata/properties"/>
    <ds:schemaRef ds:uri="2dcd983f-eec3-4cea-aebe-2282367d89af"/>
    <ds:schemaRef ds:uri="http://purl.org/dc/terms/"/>
  </ds:schemaRefs>
</ds:datastoreItem>
</file>

<file path=customXml/itemProps3.xml><?xml version="1.0" encoding="utf-8"?>
<ds:datastoreItem xmlns:ds="http://schemas.openxmlformats.org/officeDocument/2006/customXml" ds:itemID="{8CCBEA6F-03BA-44A5-8341-735C29DCBA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d983f-eec3-4cea-aebe-2282367d89af"/>
    <ds:schemaRef ds:uri="b9bc93dd-a276-47de-9fc5-51b577eb2a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20</vt:i4>
      </vt:variant>
      <vt:variant>
        <vt:lpstr>Named Ranges</vt:lpstr>
      </vt:variant>
      <vt:variant>
        <vt:i4>1</vt:i4>
      </vt:variant>
    </vt:vector>
  </HeadingPairs>
  <TitlesOfParts>
    <vt:vector size="21" baseType="lpstr">
      <vt:lpstr>0_Content</vt:lpstr>
      <vt:lpstr>1_Key_figures</vt:lpstr>
      <vt:lpstr>2.1_Employees</vt:lpstr>
      <vt:lpstr>2.2_Internal_environ_perfomance</vt:lpstr>
      <vt:lpstr>2.3_Supplier_screening</vt:lpstr>
      <vt:lpstr>3.1_Customers</vt:lpstr>
      <vt:lpstr>3.2_Economic_impact</vt:lpstr>
      <vt:lpstr>3.3_Environmental_lending</vt:lpstr>
      <vt:lpstr>3.4_Portfolio_emissions</vt:lpstr>
      <vt:lpstr>3.5_Gender_lending</vt:lpstr>
      <vt:lpstr>3.6_Prudent_risk </vt:lpstr>
      <vt:lpstr>3.7_EU_Taxonomy</vt:lpstr>
      <vt:lpstr>4.1_Compliance</vt:lpstr>
      <vt:lpstr>4.2_Crime_prevention</vt:lpstr>
      <vt:lpstr>4.3_Memberships_and_principles</vt:lpstr>
      <vt:lpstr>5.1_Sustainability_context</vt:lpstr>
      <vt:lpstr>5.2_PRB_Progress_statement</vt:lpstr>
      <vt:lpstr>5.3_SDGs</vt:lpstr>
      <vt:lpstr>5.4_GRI_index</vt:lpstr>
      <vt:lpstr>5.5_Glossary_and_definitions</vt:lpstr>
      <vt:lpstr>'2.2_Internal_environ_perfomance'!Print_Area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ProCredit Impact Report Datasheet</dc:title>
  <dc:subject/>
  <dc:creator>ProCredit Holding AG</dc:creator>
  <cp:keywords/>
  <dc:description/>
  <cp:lastModifiedBy>Laura Toelle, PCH</cp:lastModifiedBy>
  <cp:revision/>
  <dcterms:created xsi:type="dcterms:W3CDTF">2021-12-06T09:23:40Z</dcterms:created>
  <dcterms:modified xsi:type="dcterms:W3CDTF">2026-05-21T06:42:54Z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0x010100632FFC18D19F484786B055D3F4936C3A</vt:lpwstr>
  </property>
  <property fmtid="{D5CDD505-2E9C-101B-9397-08002B2CF9AE}" pid="3" name="MediaServiceImageTags">
    <vt:lpwstr/>
  </property>
  <property fmtid="{D5CDD505-2E9C-101B-9397-08002B2CF9AE}" pid="4" name="MSIP_Label_bff6aaf4-d3c6-4462-9c04-628d8f0c8317_Enabled">
    <vt:lpwstr>true</vt:lpwstr>
  </property>
  <property fmtid="{D5CDD505-2E9C-101B-9397-08002B2CF9AE}" pid="5" name="MSIP_Label_bff6aaf4-d3c6-4462-9c04-628d8f0c8317_SetDate">
    <vt:lpwstr>2024-03-19T15:57:02Z</vt:lpwstr>
  </property>
  <property fmtid="{D5CDD505-2E9C-101B-9397-08002B2CF9AE}" pid="6" name="MSIP_Label_bff6aaf4-d3c6-4462-9c04-628d8f0c8317_Method">
    <vt:lpwstr>Privileged</vt:lpwstr>
  </property>
  <property fmtid="{D5CDD505-2E9C-101B-9397-08002B2CF9AE}" pid="7" name="MSIP_Label_bff6aaf4-d3c6-4462-9c04-628d8f0c8317_Name">
    <vt:lpwstr>Public (INVISIBLE)</vt:lpwstr>
  </property>
  <property fmtid="{D5CDD505-2E9C-101B-9397-08002B2CF9AE}" pid="8" name="MSIP_Label_bff6aaf4-d3c6-4462-9c04-628d8f0c8317_SiteId">
    <vt:lpwstr>3471ad6d-e2eb-4e85-93ae-c344b4ac592c</vt:lpwstr>
  </property>
  <property fmtid="{D5CDD505-2E9C-101B-9397-08002B2CF9AE}" pid="9" name="MSIP_Label_bff6aaf4-d3c6-4462-9c04-628d8f0c8317_ActionId">
    <vt:lpwstr>bcba12c1-412f-45a4-9a05-bb9997e69f1a</vt:lpwstr>
  </property>
  <property fmtid="{D5CDD505-2E9C-101B-9397-08002B2CF9AE}" pid="10" name="MSIP_Label_bff6aaf4-d3c6-4462-9c04-628d8f0c8317_ContentBits">
    <vt:lpwstr>0</vt:lpwstr>
  </property>
</Properties>
</file>